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統計書\R5年度\ホームページ\10住宅・土木建築\1最新\"/>
    </mc:Choice>
  </mc:AlternateContent>
  <bookViews>
    <workbookView xWindow="0" yWindow="0" windowWidth="19200" windowHeight="11610"/>
  </bookViews>
  <sheets>
    <sheet name="R05年版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16" i="1" l="1"/>
  <c r="D15" i="1"/>
  <c r="D14" i="1"/>
  <c r="D13" i="1"/>
  <c r="D12" i="1"/>
  <c r="D11" i="1"/>
  <c r="D10" i="1"/>
  <c r="D9" i="1"/>
  <c r="D8" i="1"/>
  <c r="B16" i="1" l="1"/>
  <c r="B15" i="1"/>
  <c r="B14" i="1"/>
  <c r="B13" i="1"/>
  <c r="B12" i="1"/>
  <c r="B11" i="1"/>
  <c r="B10" i="1"/>
  <c r="B9" i="1"/>
  <c r="B8" i="1"/>
  <c r="B7" i="1"/>
  <c r="Q16" i="1" l="1"/>
  <c r="R16" i="1" s="1"/>
  <c r="Q15" i="1"/>
  <c r="R15" i="1" s="1"/>
  <c r="Q14" i="1"/>
  <c r="R14" i="1" s="1"/>
  <c r="Q13" i="1"/>
  <c r="R13" i="1" s="1"/>
  <c r="Q12" i="1"/>
  <c r="R12" i="1" s="1"/>
  <c r="Q11" i="1"/>
  <c r="R11" i="1" s="1"/>
  <c r="Q10" i="1"/>
  <c r="R10" i="1" s="1"/>
  <c r="Q9" i="1"/>
  <c r="R9" i="1" s="1"/>
  <c r="Q8" i="1"/>
  <c r="R8" i="1" s="1"/>
  <c r="Q7" i="1"/>
  <c r="R7" i="1" s="1"/>
  <c r="L16" i="1"/>
  <c r="M16" i="1" s="1"/>
  <c r="L15" i="1"/>
  <c r="M15" i="1" s="1"/>
  <c r="L14" i="1"/>
  <c r="M14" i="1" s="1"/>
  <c r="L13" i="1"/>
  <c r="M13" i="1" s="1"/>
  <c r="L12" i="1"/>
  <c r="M12" i="1" s="1"/>
  <c r="L11" i="1"/>
  <c r="M11" i="1" s="1"/>
  <c r="L10" i="1"/>
  <c r="M10" i="1" s="1"/>
  <c r="L9" i="1"/>
  <c r="M9" i="1" s="1"/>
  <c r="L8" i="1"/>
  <c r="M8" i="1" s="1"/>
  <c r="L7" i="1"/>
  <c r="M7" i="1" s="1"/>
  <c r="G16" i="1"/>
  <c r="H16" i="1" s="1"/>
  <c r="C16" i="1" s="1"/>
  <c r="G15" i="1"/>
  <c r="H15" i="1" s="1"/>
  <c r="C15" i="1" s="1"/>
  <c r="G14" i="1"/>
  <c r="H14" i="1" s="1"/>
  <c r="G13" i="1"/>
  <c r="H13" i="1" s="1"/>
  <c r="G12" i="1"/>
  <c r="H12" i="1" s="1"/>
  <c r="C12" i="1" s="1"/>
  <c r="G11" i="1"/>
  <c r="H11" i="1" s="1"/>
  <c r="C11" i="1" s="1"/>
  <c r="G10" i="1"/>
  <c r="H10" i="1" s="1"/>
  <c r="G9" i="1"/>
  <c r="H9" i="1" s="1"/>
  <c r="G8" i="1"/>
  <c r="H8" i="1" s="1"/>
  <c r="C8" i="1" s="1"/>
  <c r="G7" i="1"/>
  <c r="H7" i="1" s="1"/>
  <c r="C7" i="1" s="1"/>
  <c r="C9" i="1" l="1"/>
  <c r="C13" i="1"/>
  <c r="C10" i="1"/>
  <c r="C14" i="1"/>
</calcChain>
</file>

<file path=xl/sharedStrings.xml><?xml version="1.0" encoding="utf-8"?>
<sst xmlns="http://schemas.openxmlformats.org/spreadsheetml/2006/main" count="35" uniqueCount="24">
  <si>
    <t>１０５　道　路　の　状　況</t>
    <phoneticPr fontId="4"/>
  </si>
  <si>
    <t>各年度末現在</t>
    <rPh sb="0" eb="3">
      <t>カクネンド</t>
    </rPh>
    <rPh sb="3" eb="4">
      <t>マツ</t>
    </rPh>
    <rPh sb="4" eb="6">
      <t>ゲンザイ</t>
    </rPh>
    <phoneticPr fontId="4"/>
  </si>
  <si>
    <t>年度</t>
    <phoneticPr fontId="4"/>
  </si>
  <si>
    <t>総数</t>
    <phoneticPr fontId="4"/>
  </si>
  <si>
    <t>国道</t>
    <phoneticPr fontId="4"/>
  </si>
  <si>
    <t>県道</t>
    <phoneticPr fontId="4"/>
  </si>
  <si>
    <t>市道</t>
    <phoneticPr fontId="4"/>
  </si>
  <si>
    <t>延長
（ｍ）</t>
    <phoneticPr fontId="4"/>
  </si>
  <si>
    <t>舗装率
（％）</t>
    <phoneticPr fontId="4"/>
  </si>
  <si>
    <t>道路敷面積
（㎡）</t>
    <rPh sb="0" eb="2">
      <t>ドウロ</t>
    </rPh>
    <rPh sb="2" eb="3">
      <t>シ</t>
    </rPh>
    <rPh sb="3" eb="5">
      <t>メンセキ</t>
    </rPh>
    <phoneticPr fontId="4"/>
  </si>
  <si>
    <t>延長
（ｍ）</t>
    <phoneticPr fontId="4"/>
  </si>
  <si>
    <t>舗装率
（％）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</si>
  <si>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</si>
  <si>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　資料　国土交通省秋田河川国道事務所、秋田県道路課、秋田市建設総務課</t>
    <rPh sb="1" eb="3">
      <t>シリョウ</t>
    </rPh>
    <rPh sb="4" eb="6">
      <t>コクド</t>
    </rPh>
    <rPh sb="6" eb="8">
      <t>コウツウ</t>
    </rPh>
    <rPh sb="8" eb="9">
      <t>ケンセツショウ</t>
    </rPh>
    <rPh sb="9" eb="11">
      <t>アキタ</t>
    </rPh>
    <rPh sb="11" eb="13">
      <t>カセン</t>
    </rPh>
    <rPh sb="13" eb="15">
      <t>コクドウ</t>
    </rPh>
    <rPh sb="15" eb="18">
      <t>ジムショ</t>
    </rPh>
    <rPh sb="19" eb="22">
      <t>アキタケン</t>
    </rPh>
    <rPh sb="22" eb="24">
      <t>ドウロ</t>
    </rPh>
    <rPh sb="24" eb="25">
      <t>カ</t>
    </rPh>
    <rPh sb="26" eb="29">
      <t>アキタシ</t>
    </rPh>
    <rPh sb="29" eb="31">
      <t>ケンセツ</t>
    </rPh>
    <rPh sb="31" eb="34">
      <t>ソウムカ</t>
    </rPh>
    <phoneticPr fontId="4"/>
  </si>
  <si>
    <t>　　注）１　秋田市内分</t>
    <rPh sb="2" eb="3">
      <t>チュウ</t>
    </rPh>
    <rPh sb="6" eb="8">
      <t>アキタ</t>
    </rPh>
    <rPh sb="8" eb="10">
      <t>シナイ</t>
    </rPh>
    <rPh sb="10" eb="11">
      <t>ブン</t>
    </rPh>
    <phoneticPr fontId="4"/>
  </si>
  <si>
    <t>　　　　２　市道については、重用分を除くものである。</t>
    <rPh sb="6" eb="8">
      <t>シドウ</t>
    </rPh>
    <rPh sb="14" eb="16">
      <t>ジュウヨウ</t>
    </rPh>
    <rPh sb="16" eb="17">
      <t>ブン</t>
    </rPh>
    <rPh sb="18" eb="19">
      <t>ノゾ</t>
    </rPh>
    <phoneticPr fontId="4"/>
  </si>
  <si>
    <t>　　　　３　自転車道を含むものである。</t>
    <rPh sb="6" eb="9">
      <t>ジテンシャ</t>
    </rPh>
    <rPh sb="9" eb="10">
      <t>ミチ</t>
    </rPh>
    <rPh sb="11" eb="12">
      <t>フク</t>
    </rPh>
    <phoneticPr fontId="4"/>
  </si>
  <si>
    <t>　　　　４　道路施設現況調査によるものである。</t>
    <rPh sb="6" eb="8">
      <t>ドウロ</t>
    </rPh>
    <rPh sb="8" eb="10">
      <t>シセツ</t>
    </rPh>
    <rPh sb="10" eb="12">
      <t>ゲンキョウ</t>
    </rPh>
    <rPh sb="12" eb="14">
      <t>チョウサ</t>
    </rPh>
    <phoneticPr fontId="4"/>
  </si>
  <si>
    <t>舗装率/100</t>
    <rPh sb="0" eb="3">
      <t>ホソウリツ</t>
    </rPh>
    <phoneticPr fontId="3"/>
  </si>
  <si>
    <t>舗装済延長</t>
    <rPh sb="0" eb="2">
      <t>ホソウ</t>
    </rPh>
    <rPh sb="2" eb="3">
      <t>ズ</t>
    </rPh>
    <rPh sb="3" eb="5">
      <t>エンチョウ</t>
    </rPh>
    <phoneticPr fontId="3"/>
  </si>
  <si>
    <t>平成25年度</t>
    <rPh sb="0" eb="2">
      <t>ヘイセイ</t>
    </rPh>
    <rPh sb="4" eb="6">
      <t>ネンド</t>
    </rPh>
    <phoneticPr fontId="3"/>
  </si>
  <si>
    <t>２</t>
  </si>
  <si>
    <t>３</t>
  </si>
  <si>
    <t>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</si>
</sst>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 "/>
    <numFmt numFmtId="177" formatCode="#,##0.0_ "/>
    <numFmt numFmtId="178" formatCode="#,##0_ ;\-#,##0_ ;&quot;&quot;_ "/>
    <numFmt numFmtId="179" formatCode="#,##0.0_ ;[Red]\-#,##0.0\ "/>
    <numFmt numFmtId="180" formatCode="#,##0_);[Red]\(#,##0\)"/>
    <numFmt numFmtId="181" formatCode="#,##0.0_);[Red]\(#,##0.0\)"/>
    <numFmt numFmtId="182" formatCode="#,##0.000_ "/>
  </numFmts>
  <fonts count="7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5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180" fontId="5" fillId="0" borderId="0" xfId="0" applyNumberFormat="1" applyFont="1" applyFill="1" applyBorder="1" applyAlignment="1">
      <alignment horizontal="right" vertical="center"/>
    </xf>
    <xf numFmtId="181" fontId="5" fillId="0" borderId="0" xfId="0" applyNumberFormat="1" applyFont="1" applyFill="1" applyBorder="1" applyAlignment="1">
      <alignment horizontal="right" vertical="center"/>
    </xf>
    <xf numFmtId="49" fontId="5" fillId="0" borderId="5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Alignment="1">
      <alignment vertical="center"/>
    </xf>
    <xf numFmtId="178" fontId="5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182" fontId="5" fillId="2" borderId="0" xfId="0" applyNumberFormat="1" applyFont="1" applyFill="1" applyBorder="1" applyAlignment="1">
      <alignment vertical="center"/>
    </xf>
    <xf numFmtId="176" fontId="5" fillId="2" borderId="0" xfId="0" applyNumberFormat="1" applyFont="1" applyFill="1" applyBorder="1" applyAlignment="1">
      <alignment vertical="center"/>
    </xf>
    <xf numFmtId="49" fontId="6" fillId="0" borderId="13" xfId="0" applyNumberFormat="1" applyFont="1" applyFill="1" applyBorder="1" applyAlignment="1">
      <alignment horizontal="center" vertical="center"/>
    </xf>
    <xf numFmtId="176" fontId="6" fillId="0" borderId="12" xfId="0" applyNumberFormat="1" applyFont="1" applyFill="1" applyBorder="1" applyAlignment="1">
      <alignment vertical="center"/>
    </xf>
    <xf numFmtId="177" fontId="6" fillId="0" borderId="11" xfId="0" applyNumberFormat="1" applyFont="1" applyFill="1" applyBorder="1" applyAlignment="1">
      <alignment vertical="center"/>
    </xf>
    <xf numFmtId="176" fontId="6" fillId="0" borderId="11" xfId="0" applyNumberFormat="1" applyFont="1" applyFill="1" applyBorder="1" applyAlignment="1">
      <alignment vertical="center"/>
    </xf>
    <xf numFmtId="176" fontId="6" fillId="0" borderId="11" xfId="0" applyNumberFormat="1" applyFont="1" applyFill="1" applyBorder="1" applyAlignment="1">
      <alignment horizontal="right" vertical="center"/>
    </xf>
    <xf numFmtId="179" fontId="6" fillId="0" borderId="11" xfId="0" applyNumberFormat="1" applyFont="1" applyFill="1" applyBorder="1" applyAlignment="1">
      <alignment vertical="center"/>
    </xf>
    <xf numFmtId="182" fontId="6" fillId="2" borderId="11" xfId="0" applyNumberFormat="1" applyFont="1" applyFill="1" applyBorder="1" applyAlignment="1">
      <alignment vertical="center"/>
    </xf>
    <xf numFmtId="176" fontId="6" fillId="2" borderId="1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5" fillId="0" borderId="8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center" vertical="center" justifyLastLine="1"/>
    </xf>
    <xf numFmtId="0" fontId="5" fillId="0" borderId="3" xfId="0" applyFont="1" applyFill="1" applyBorder="1" applyAlignment="1">
      <alignment horizontal="center" vertical="center" justifyLastLine="1"/>
    </xf>
    <xf numFmtId="0" fontId="5" fillId="0" borderId="4" xfId="0" applyFont="1" applyFill="1" applyBorder="1" applyAlignment="1">
      <alignment horizontal="center" vertical="center" justifyLastLine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zoomScaleNormal="115" zoomScaleSheetLayoutView="100" workbookViewId="0">
      <selection activeCell="D8" sqref="D8"/>
    </sheetView>
  </sheetViews>
  <sheetFormatPr defaultColWidth="8.85546875" defaultRowHeight="12.75" x14ac:dyDescent="0.15"/>
  <cols>
    <col min="1" max="1" width="11.7109375" style="16" customWidth="1"/>
    <col min="2" max="2" width="13.7109375" style="16" customWidth="1"/>
    <col min="3" max="3" width="9.7109375" style="16" customWidth="1"/>
    <col min="4" max="5" width="13.7109375" style="16" customWidth="1"/>
    <col min="6" max="6" width="9.7109375" style="16" customWidth="1"/>
    <col min="7" max="8" width="9.7109375" style="16" hidden="1" customWidth="1"/>
    <col min="9" max="10" width="13.7109375" style="16" customWidth="1"/>
    <col min="11" max="11" width="9.7109375" style="16" customWidth="1"/>
    <col min="12" max="12" width="9.7109375" style="16" hidden="1" customWidth="1"/>
    <col min="13" max="13" width="11.85546875" style="16" hidden="1" customWidth="1"/>
    <col min="14" max="15" width="13.7109375" style="16" customWidth="1"/>
    <col min="16" max="16" width="9.7109375" style="16" customWidth="1"/>
    <col min="17" max="17" width="9.7109375" style="16" hidden="1" customWidth="1"/>
    <col min="18" max="18" width="14.140625" style="16" hidden="1" customWidth="1"/>
    <col min="19" max="19" width="13.7109375" style="16" customWidth="1"/>
    <col min="20" max="16384" width="8.85546875" style="16"/>
  </cols>
  <sheetData>
    <row r="1" spans="1:19" s="1" customFormat="1" ht="20.100000000000001" customHeight="1" x14ac:dyDescent="0.1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s="2" customFormat="1" ht="15.95" customHeight="1" x14ac:dyDescent="0.15"/>
    <row r="3" spans="1:19" s="2" customFormat="1" ht="18" customHeight="1" thickBot="1" x14ac:dyDescent="0.2">
      <c r="I3" s="3"/>
      <c r="S3" s="3" t="s">
        <v>1</v>
      </c>
    </row>
    <row r="4" spans="1:19" s="2" customFormat="1" ht="18" customHeight="1" x14ac:dyDescent="0.15">
      <c r="A4" s="28" t="s">
        <v>2</v>
      </c>
      <c r="B4" s="31" t="s">
        <v>3</v>
      </c>
      <c r="C4" s="32"/>
      <c r="D4" s="33"/>
      <c r="E4" s="31" t="s">
        <v>4</v>
      </c>
      <c r="F4" s="32"/>
      <c r="G4" s="32"/>
      <c r="H4" s="32"/>
      <c r="I4" s="32"/>
      <c r="J4" s="31" t="s">
        <v>5</v>
      </c>
      <c r="K4" s="32"/>
      <c r="L4" s="32"/>
      <c r="M4" s="32"/>
      <c r="N4" s="33"/>
      <c r="O4" s="31" t="s">
        <v>6</v>
      </c>
      <c r="P4" s="32"/>
      <c r="Q4" s="32"/>
      <c r="R4" s="32"/>
      <c r="S4" s="32"/>
    </row>
    <row r="5" spans="1:19" s="2" customFormat="1" ht="18" customHeight="1" x14ac:dyDescent="0.15">
      <c r="A5" s="29"/>
      <c r="B5" s="34" t="s">
        <v>7</v>
      </c>
      <c r="C5" s="34" t="s">
        <v>8</v>
      </c>
      <c r="D5" s="34" t="s">
        <v>9</v>
      </c>
      <c r="E5" s="34" t="s">
        <v>10</v>
      </c>
      <c r="F5" s="34" t="s">
        <v>11</v>
      </c>
      <c r="G5" s="34" t="s">
        <v>18</v>
      </c>
      <c r="H5" s="34" t="s">
        <v>19</v>
      </c>
      <c r="I5" s="36" t="s">
        <v>9</v>
      </c>
      <c r="J5" s="34" t="s">
        <v>7</v>
      </c>
      <c r="K5" s="34" t="s">
        <v>11</v>
      </c>
      <c r="L5" s="34" t="s">
        <v>18</v>
      </c>
      <c r="M5" s="34" t="s">
        <v>19</v>
      </c>
      <c r="N5" s="34" t="s">
        <v>9</v>
      </c>
      <c r="O5" s="34" t="s">
        <v>7</v>
      </c>
      <c r="P5" s="34" t="s">
        <v>11</v>
      </c>
      <c r="Q5" s="34" t="s">
        <v>18</v>
      </c>
      <c r="R5" s="34" t="s">
        <v>19</v>
      </c>
      <c r="S5" s="36" t="s">
        <v>9</v>
      </c>
    </row>
    <row r="6" spans="1:19" s="2" customFormat="1" ht="18" customHeight="1" x14ac:dyDescent="0.15">
      <c r="A6" s="30"/>
      <c r="B6" s="35"/>
      <c r="C6" s="35"/>
      <c r="D6" s="35"/>
      <c r="E6" s="35"/>
      <c r="F6" s="35"/>
      <c r="G6" s="35"/>
      <c r="H6" s="35"/>
      <c r="I6" s="37"/>
      <c r="J6" s="35"/>
      <c r="K6" s="35"/>
      <c r="L6" s="35"/>
      <c r="M6" s="35"/>
      <c r="N6" s="35"/>
      <c r="O6" s="35"/>
      <c r="P6" s="35"/>
      <c r="Q6" s="35"/>
      <c r="R6" s="35"/>
      <c r="S6" s="37"/>
    </row>
    <row r="7" spans="1:19" s="2" customFormat="1" ht="24.95" customHeight="1" x14ac:dyDescent="0.15">
      <c r="A7" s="4" t="s">
        <v>20</v>
      </c>
      <c r="B7" s="5">
        <f>E7+J7+O7</f>
        <v>2343167</v>
      </c>
      <c r="C7" s="6">
        <f>ROUND((H7+M7+R7)/B7*100,1)</f>
        <v>89.1</v>
      </c>
      <c r="D7" s="5">
        <f>I7+N7+S7</f>
        <v>24047834</v>
      </c>
      <c r="E7" s="5">
        <v>46535</v>
      </c>
      <c r="F7" s="6">
        <v>100</v>
      </c>
      <c r="G7" s="17">
        <f>ROUND(F7/100,3)</f>
        <v>1</v>
      </c>
      <c r="H7" s="18">
        <f>ROUND(E7*G7,0)</f>
        <v>46535</v>
      </c>
      <c r="I7" s="5">
        <v>1795461</v>
      </c>
      <c r="J7" s="5">
        <v>350441</v>
      </c>
      <c r="K7" s="6">
        <v>94.9</v>
      </c>
      <c r="L7" s="17">
        <f>ROUND(K7/100,3)</f>
        <v>0.94899999999999995</v>
      </c>
      <c r="M7" s="18">
        <f>ROUND(J7*L7,0)</f>
        <v>332569</v>
      </c>
      <c r="N7" s="5">
        <v>6994256</v>
      </c>
      <c r="O7" s="5">
        <v>1946191</v>
      </c>
      <c r="P7" s="6">
        <v>87.8</v>
      </c>
      <c r="Q7" s="17">
        <f>ROUND(P7/100,3)</f>
        <v>0.878</v>
      </c>
      <c r="R7" s="18">
        <f>ROUND(O7*Q7,0)</f>
        <v>1708756</v>
      </c>
      <c r="S7" s="5">
        <v>15258117</v>
      </c>
    </row>
    <row r="8" spans="1:19" s="2" customFormat="1" ht="24.95" customHeight="1" x14ac:dyDescent="0.15">
      <c r="A8" s="4">
        <v>26</v>
      </c>
      <c r="B8" s="5">
        <f t="shared" ref="B8:B16" si="0">E8+J8+O8</f>
        <v>2348496</v>
      </c>
      <c r="C8" s="6">
        <f t="shared" ref="C8:C16" si="1">ROUND((H8+M8+R8)/B8*100,1)</f>
        <v>89.1</v>
      </c>
      <c r="D8" s="5">
        <f t="shared" ref="D8:D15" si="2">I8+N8+S8</f>
        <v>24178674</v>
      </c>
      <c r="E8" s="5">
        <v>46535</v>
      </c>
      <c r="F8" s="6">
        <v>100</v>
      </c>
      <c r="G8" s="17">
        <f t="shared" ref="G8:G15" si="3">ROUND(F8/100,3)</f>
        <v>1</v>
      </c>
      <c r="H8" s="18">
        <f t="shared" ref="H8:H16" si="4">ROUND(E8*G8,0)</f>
        <v>46535</v>
      </c>
      <c r="I8" s="5">
        <v>1796453</v>
      </c>
      <c r="J8" s="5">
        <v>350436</v>
      </c>
      <c r="K8" s="6">
        <v>94.9</v>
      </c>
      <c r="L8" s="17">
        <f t="shared" ref="L8:L15" si="5">ROUND(K8/100,3)</f>
        <v>0.94899999999999995</v>
      </c>
      <c r="M8" s="18">
        <f t="shared" ref="M8:M15" si="6">ROUND(J8*L8,0)</f>
        <v>332564</v>
      </c>
      <c r="N8" s="5">
        <v>7010181</v>
      </c>
      <c r="O8" s="5">
        <v>1951525</v>
      </c>
      <c r="P8" s="6">
        <v>87.8</v>
      </c>
      <c r="Q8" s="17">
        <f t="shared" ref="Q8:Q15" si="7">ROUND(P8/100,3)</f>
        <v>0.878</v>
      </c>
      <c r="R8" s="18">
        <f t="shared" ref="R8:R15" si="8">ROUND(O8*Q8,0)</f>
        <v>1713439</v>
      </c>
      <c r="S8" s="5">
        <v>15372040</v>
      </c>
    </row>
    <row r="9" spans="1:19" s="2" customFormat="1" ht="24.95" customHeight="1" x14ac:dyDescent="0.15">
      <c r="A9" s="4">
        <v>27</v>
      </c>
      <c r="B9" s="5">
        <f t="shared" si="0"/>
        <v>2350037</v>
      </c>
      <c r="C9" s="6">
        <f t="shared" si="1"/>
        <v>89.1</v>
      </c>
      <c r="D9" s="5">
        <f t="shared" si="2"/>
        <v>24237519</v>
      </c>
      <c r="E9" s="5">
        <v>46535</v>
      </c>
      <c r="F9" s="6">
        <v>100</v>
      </c>
      <c r="G9" s="17">
        <f t="shared" si="3"/>
        <v>1</v>
      </c>
      <c r="H9" s="18">
        <f t="shared" si="4"/>
        <v>46535</v>
      </c>
      <c r="I9" s="5">
        <v>1796453</v>
      </c>
      <c r="J9" s="5">
        <v>350255</v>
      </c>
      <c r="K9" s="6">
        <v>94.9</v>
      </c>
      <c r="L9" s="17">
        <f t="shared" si="5"/>
        <v>0.94899999999999995</v>
      </c>
      <c r="M9" s="18">
        <f t="shared" si="6"/>
        <v>332392</v>
      </c>
      <c r="N9" s="5">
        <v>7025274</v>
      </c>
      <c r="O9" s="5">
        <v>1953247</v>
      </c>
      <c r="P9" s="6">
        <v>87.8</v>
      </c>
      <c r="Q9" s="17">
        <f t="shared" si="7"/>
        <v>0.878</v>
      </c>
      <c r="R9" s="18">
        <f t="shared" si="8"/>
        <v>1714951</v>
      </c>
      <c r="S9" s="5">
        <v>15415792</v>
      </c>
    </row>
    <row r="10" spans="1:19" s="2" customFormat="1" ht="24.95" customHeight="1" x14ac:dyDescent="0.15">
      <c r="A10" s="4">
        <v>28</v>
      </c>
      <c r="B10" s="5">
        <f t="shared" si="0"/>
        <v>2353059.37</v>
      </c>
      <c r="C10" s="6">
        <f t="shared" si="1"/>
        <v>89.1</v>
      </c>
      <c r="D10" s="5">
        <f t="shared" si="2"/>
        <v>24283147</v>
      </c>
      <c r="E10" s="5">
        <v>46535</v>
      </c>
      <c r="F10" s="6">
        <v>100</v>
      </c>
      <c r="G10" s="17">
        <f t="shared" si="3"/>
        <v>1</v>
      </c>
      <c r="H10" s="18">
        <f t="shared" si="4"/>
        <v>46535</v>
      </c>
      <c r="I10" s="5">
        <v>1796453</v>
      </c>
      <c r="J10" s="5">
        <v>350248</v>
      </c>
      <c r="K10" s="6">
        <v>95.1</v>
      </c>
      <c r="L10" s="17">
        <f t="shared" si="5"/>
        <v>0.95099999999999996</v>
      </c>
      <c r="M10" s="18">
        <f t="shared" si="6"/>
        <v>333086</v>
      </c>
      <c r="N10" s="5">
        <v>7044531</v>
      </c>
      <c r="O10" s="5">
        <v>1956276.37</v>
      </c>
      <c r="P10" s="6">
        <v>87.78</v>
      </c>
      <c r="Q10" s="17">
        <f t="shared" si="7"/>
        <v>0.878</v>
      </c>
      <c r="R10" s="18">
        <f t="shared" si="8"/>
        <v>1717611</v>
      </c>
      <c r="S10" s="5">
        <v>15442163</v>
      </c>
    </row>
    <row r="11" spans="1:19" s="9" customFormat="1" ht="24.95" customHeight="1" x14ac:dyDescent="0.15">
      <c r="A11" s="4">
        <v>29</v>
      </c>
      <c r="B11" s="5">
        <f t="shared" si="0"/>
        <v>2355828</v>
      </c>
      <c r="C11" s="6">
        <f t="shared" si="1"/>
        <v>89.1</v>
      </c>
      <c r="D11" s="5">
        <f t="shared" si="2"/>
        <v>24364493</v>
      </c>
      <c r="E11" s="8">
        <v>46535</v>
      </c>
      <c r="F11" s="7">
        <v>100</v>
      </c>
      <c r="G11" s="17">
        <f t="shared" si="3"/>
        <v>1</v>
      </c>
      <c r="H11" s="18">
        <f t="shared" si="4"/>
        <v>46535</v>
      </c>
      <c r="I11" s="8">
        <v>1800975</v>
      </c>
      <c r="J11" s="8">
        <v>350428</v>
      </c>
      <c r="K11" s="7">
        <v>95.1</v>
      </c>
      <c r="L11" s="17">
        <f t="shared" si="5"/>
        <v>0.95099999999999996</v>
      </c>
      <c r="M11" s="18">
        <f t="shared" si="6"/>
        <v>333257</v>
      </c>
      <c r="N11" s="8">
        <v>7054470</v>
      </c>
      <c r="O11" s="8">
        <v>1958865</v>
      </c>
      <c r="P11" s="7">
        <v>87.8</v>
      </c>
      <c r="Q11" s="17">
        <f t="shared" si="7"/>
        <v>0.878</v>
      </c>
      <c r="R11" s="18">
        <f t="shared" si="8"/>
        <v>1719883</v>
      </c>
      <c r="S11" s="8">
        <v>15509048</v>
      </c>
    </row>
    <row r="12" spans="1:19" s="2" customFormat="1" ht="24.95" customHeight="1" x14ac:dyDescent="0.15">
      <c r="A12" s="4">
        <v>30</v>
      </c>
      <c r="B12" s="5">
        <f t="shared" si="0"/>
        <v>2357611.83</v>
      </c>
      <c r="C12" s="6">
        <f t="shared" si="1"/>
        <v>89.1</v>
      </c>
      <c r="D12" s="5">
        <f t="shared" si="2"/>
        <v>24409434.550000001</v>
      </c>
      <c r="E12" s="8">
        <v>46535</v>
      </c>
      <c r="F12" s="7">
        <v>100</v>
      </c>
      <c r="G12" s="17">
        <f t="shared" si="3"/>
        <v>1</v>
      </c>
      <c r="H12" s="18">
        <f t="shared" si="4"/>
        <v>46535</v>
      </c>
      <c r="I12" s="8">
        <v>1802013</v>
      </c>
      <c r="J12" s="8">
        <v>351218</v>
      </c>
      <c r="K12" s="7">
        <v>95.1</v>
      </c>
      <c r="L12" s="17">
        <f t="shared" si="5"/>
        <v>0.95099999999999996</v>
      </c>
      <c r="M12" s="18">
        <f t="shared" si="6"/>
        <v>334008</v>
      </c>
      <c r="N12" s="8">
        <v>7061721</v>
      </c>
      <c r="O12" s="8">
        <v>1959858.83</v>
      </c>
      <c r="P12" s="7">
        <v>87.77</v>
      </c>
      <c r="Q12" s="17">
        <f t="shared" si="7"/>
        <v>0.878</v>
      </c>
      <c r="R12" s="18">
        <f t="shared" si="8"/>
        <v>1720756</v>
      </c>
      <c r="S12" s="8">
        <v>15545700.550000001</v>
      </c>
    </row>
    <row r="13" spans="1:19" s="2" customFormat="1" ht="24.95" customHeight="1" x14ac:dyDescent="0.15">
      <c r="A13" s="4" t="s">
        <v>12</v>
      </c>
      <c r="B13" s="5">
        <f t="shared" si="0"/>
        <v>2363543.23</v>
      </c>
      <c r="C13" s="6">
        <f t="shared" si="1"/>
        <v>89.2</v>
      </c>
      <c r="D13" s="5">
        <f t="shared" si="2"/>
        <v>24825874.579999998</v>
      </c>
      <c r="E13" s="8">
        <v>51990</v>
      </c>
      <c r="F13" s="10">
        <v>100</v>
      </c>
      <c r="G13" s="17">
        <f t="shared" si="3"/>
        <v>1</v>
      </c>
      <c r="H13" s="18">
        <f t="shared" si="4"/>
        <v>51990</v>
      </c>
      <c r="I13" s="8">
        <v>2148006.6</v>
      </c>
      <c r="J13" s="8">
        <v>351211</v>
      </c>
      <c r="K13" s="7">
        <v>95.1</v>
      </c>
      <c r="L13" s="17">
        <f t="shared" si="5"/>
        <v>0.95099999999999996</v>
      </c>
      <c r="M13" s="18">
        <f t="shared" si="6"/>
        <v>334002</v>
      </c>
      <c r="N13" s="8">
        <v>7071214</v>
      </c>
      <c r="O13" s="11">
        <v>1960342.23</v>
      </c>
      <c r="P13" s="12">
        <v>87.78</v>
      </c>
      <c r="Q13" s="17">
        <f t="shared" si="7"/>
        <v>0.878</v>
      </c>
      <c r="R13" s="18">
        <f t="shared" si="8"/>
        <v>1721180</v>
      </c>
      <c r="S13" s="11">
        <v>15606653.98</v>
      </c>
    </row>
    <row r="14" spans="1:19" s="2" customFormat="1" ht="24.95" customHeight="1" x14ac:dyDescent="0.15">
      <c r="A14" s="4" t="s">
        <v>21</v>
      </c>
      <c r="B14" s="5">
        <f t="shared" si="0"/>
        <v>2366626.4299999997</v>
      </c>
      <c r="C14" s="6">
        <f t="shared" si="1"/>
        <v>89.2</v>
      </c>
      <c r="D14" s="5">
        <f t="shared" si="2"/>
        <v>24920323.030000001</v>
      </c>
      <c r="E14" s="8">
        <v>51990</v>
      </c>
      <c r="F14" s="10">
        <v>100</v>
      </c>
      <c r="G14" s="17">
        <f t="shared" si="3"/>
        <v>1</v>
      </c>
      <c r="H14" s="18">
        <f t="shared" si="4"/>
        <v>51990</v>
      </c>
      <c r="I14" s="8">
        <v>2148007</v>
      </c>
      <c r="J14" s="8">
        <v>351211</v>
      </c>
      <c r="K14" s="7">
        <v>95.1</v>
      </c>
      <c r="L14" s="17">
        <f t="shared" si="5"/>
        <v>0.95099999999999996</v>
      </c>
      <c r="M14" s="18">
        <f t="shared" si="6"/>
        <v>334002</v>
      </c>
      <c r="N14" s="8">
        <v>7071214</v>
      </c>
      <c r="O14" s="11">
        <v>1963425.43</v>
      </c>
      <c r="P14" s="12">
        <v>87.78</v>
      </c>
      <c r="Q14" s="17">
        <f t="shared" si="7"/>
        <v>0.878</v>
      </c>
      <c r="R14" s="18">
        <f t="shared" si="8"/>
        <v>1723888</v>
      </c>
      <c r="S14" s="11">
        <v>15701102.029999999</v>
      </c>
    </row>
    <row r="15" spans="1:19" s="2" customFormat="1" ht="24.95" customHeight="1" x14ac:dyDescent="0.15">
      <c r="A15" s="13" t="s">
        <v>22</v>
      </c>
      <c r="B15" s="5">
        <f t="shared" si="0"/>
        <v>2367870.63</v>
      </c>
      <c r="C15" s="6">
        <f t="shared" si="1"/>
        <v>89.2</v>
      </c>
      <c r="D15" s="5">
        <f t="shared" si="2"/>
        <v>24965323.48</v>
      </c>
      <c r="E15" s="8">
        <v>51990</v>
      </c>
      <c r="F15" s="10">
        <v>100</v>
      </c>
      <c r="G15" s="17">
        <f t="shared" si="3"/>
        <v>1</v>
      </c>
      <c r="H15" s="18">
        <f t="shared" si="4"/>
        <v>51990</v>
      </c>
      <c r="I15" s="8">
        <v>2148007</v>
      </c>
      <c r="J15" s="5">
        <v>351210</v>
      </c>
      <c r="K15" s="6">
        <v>95.1</v>
      </c>
      <c r="L15" s="17">
        <f t="shared" si="5"/>
        <v>0.95099999999999996</v>
      </c>
      <c r="M15" s="18">
        <f t="shared" si="6"/>
        <v>334001</v>
      </c>
      <c r="N15" s="5">
        <v>7071215</v>
      </c>
      <c r="O15" s="5">
        <v>1964670.63</v>
      </c>
      <c r="P15" s="6">
        <v>87.78</v>
      </c>
      <c r="Q15" s="17">
        <f t="shared" si="7"/>
        <v>0.878</v>
      </c>
      <c r="R15" s="18">
        <f t="shared" si="8"/>
        <v>1724981</v>
      </c>
      <c r="S15" s="5">
        <v>15746101.48</v>
      </c>
    </row>
    <row r="16" spans="1:19" s="9" customFormat="1" ht="24.95" customHeight="1" thickBot="1" x14ac:dyDescent="0.2">
      <c r="A16" s="19" t="s">
        <v>23</v>
      </c>
      <c r="B16" s="20">
        <f t="shared" si="0"/>
        <v>2368596.23</v>
      </c>
      <c r="C16" s="21">
        <f t="shared" si="1"/>
        <v>89.2</v>
      </c>
      <c r="D16" s="22">
        <f>I16+N16+S16</f>
        <v>24874895.449999999</v>
      </c>
      <c r="E16" s="23">
        <v>46857</v>
      </c>
      <c r="F16" s="24">
        <v>100</v>
      </c>
      <c r="G16" s="25">
        <f>ROUND(F16/100,3)</f>
        <v>1</v>
      </c>
      <c r="H16" s="26">
        <f t="shared" si="4"/>
        <v>46857</v>
      </c>
      <c r="I16" s="23">
        <v>1923199.1</v>
      </c>
      <c r="J16" s="22">
        <v>355999</v>
      </c>
      <c r="K16" s="21">
        <v>95.2</v>
      </c>
      <c r="L16" s="25">
        <f>ROUND(K16/100,3)</f>
        <v>0.95199999999999996</v>
      </c>
      <c r="M16" s="26">
        <f>ROUND(J16*L16,0)</f>
        <v>338911</v>
      </c>
      <c r="N16" s="22">
        <v>7172970</v>
      </c>
      <c r="O16" s="22">
        <v>1965740.23</v>
      </c>
      <c r="P16" s="21">
        <v>87.78</v>
      </c>
      <c r="Q16" s="25">
        <f>ROUND(P16/100,3)</f>
        <v>0.878</v>
      </c>
      <c r="R16" s="26">
        <f>ROUND(O16*Q16,0)</f>
        <v>1725920</v>
      </c>
      <c r="S16" s="22">
        <v>15778726.35</v>
      </c>
    </row>
    <row r="17" spans="1:14" s="2" customFormat="1" ht="18" customHeight="1" x14ac:dyDescent="0.15">
      <c r="A17" s="2" t="s">
        <v>13</v>
      </c>
    </row>
    <row r="18" spans="1:14" s="2" customFormat="1" ht="18" customHeight="1" x14ac:dyDescent="0.15">
      <c r="A18" s="2" t="s">
        <v>14</v>
      </c>
      <c r="N18" s="14"/>
    </row>
    <row r="19" spans="1:14" s="2" customFormat="1" ht="18" customHeight="1" x14ac:dyDescent="0.15">
      <c r="A19" s="2" t="s">
        <v>15</v>
      </c>
      <c r="N19" s="15"/>
    </row>
    <row r="20" spans="1:14" s="2" customFormat="1" ht="18" customHeight="1" x14ac:dyDescent="0.15">
      <c r="A20" s="2" t="s">
        <v>16</v>
      </c>
      <c r="N20" s="15"/>
    </row>
    <row r="21" spans="1:14" s="2" customFormat="1" ht="18" customHeight="1" x14ac:dyDescent="0.15">
      <c r="A21" s="2" t="s">
        <v>17</v>
      </c>
    </row>
  </sheetData>
  <mergeCells count="24">
    <mergeCell ref="S5:S6"/>
    <mergeCell ref="G5:G6"/>
    <mergeCell ref="H5:H6"/>
    <mergeCell ref="L5:L6"/>
    <mergeCell ref="M5:M6"/>
    <mergeCell ref="Q5:Q6"/>
    <mergeCell ref="R5:R6"/>
    <mergeCell ref="O5:O6"/>
    <mergeCell ref="A1:S1"/>
    <mergeCell ref="A4:A6"/>
    <mergeCell ref="B4:D4"/>
    <mergeCell ref="E4:I4"/>
    <mergeCell ref="J4:N4"/>
    <mergeCell ref="O4:S4"/>
    <mergeCell ref="B5:B6"/>
    <mergeCell ref="C5:C6"/>
    <mergeCell ref="D5:D6"/>
    <mergeCell ref="E5:E6"/>
    <mergeCell ref="F5:F6"/>
    <mergeCell ref="I5:I6"/>
    <mergeCell ref="J5:J6"/>
    <mergeCell ref="K5:K6"/>
    <mergeCell ref="N5:N6"/>
    <mergeCell ref="P5:P6"/>
  </mergeCells>
  <phoneticPr fontId="3"/>
  <printOptions horizontalCentered="1"/>
  <pageMargins left="0.39370078740157483" right="0.39370078740157483" top="0.78740157480314965" bottom="0.78740157480314965" header="0.31496062992125984" footer="0.51181102362204722"/>
  <pageSetup paperSize="8" scale="125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R05年版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inecx</dc:creator>
  <cp:lastModifiedBy>inecx</cp:lastModifiedBy>
  <cp:lastPrinted>2023-04-13T02:06:55Z</cp:lastPrinted>
  <dcterms:created xsi:type="dcterms:W3CDTF">2023-02-07T06:28:59Z</dcterms:created>
  <dcterms:modified xsi:type="dcterms:W3CDTF">2024-01-31T08:02:05Z</dcterms:modified>
</cp:coreProperties>
</file>