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codeName="ThisWorkbook" defaultThemeVersion="124226"/>
  <xr:revisionPtr xr6:coauthVersionLast="47" xr6:coauthVersionMax="47" documentId="8_{A0C9BECA-C816-4DD6-A024-8E6FD54B1506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仁井田浄水場浄水" sheetId="7"/>
    <sheet r:id="rId2" name="手形山配水池" sheetId="8"/>
    <sheet r:id="rId3" name="金足小泉給水栓" sheetId="9"/>
    <sheet r:id="rId4" name="上北手百崎給水栓" sheetId="10"/>
    <sheet r:id="rId5" name="太平山谷給水栓" sheetId="11"/>
    <sheet r:id="rId6" name="豊岩配水池" sheetId="12"/>
    <sheet r:id="rId7" name="豊岩小山給水栓" sheetId="13"/>
    <sheet r:id="rId8" name="山王六丁目給水栓" sheetId="14"/>
    <sheet r:id="rId9" name="御所野元町給水栓" sheetId="15"/>
    <sheet r:id="rId10" name="雄和平沢給水栓" sheetId="16"/>
    <sheet r:id="rId11" name="雄和戸賀沢給水栓" sheetId="17"/>
    <sheet r:id="rId12" name="雄和椿川給水栓" sheetId="18"/>
    <sheet r:id="rId13" name="雄和女米木給水栓" sheetId="19"/>
    <sheet r:id="rId14" name="豊岩浄水場浄水" sheetId="20"/>
    <sheet r:id="rId15" name="浜田配水池" sheetId="21"/>
    <sheet r:id="rId16" name="新屋元町給水栓" sheetId="22"/>
    <sheet r:id="rId17" name="下浜名ケ沢給水栓" sheetId="23"/>
    <sheet r:id="rId18" name="寺内鵜ノ木給水栓" sheetId="24"/>
    <sheet r:id="rId19" name="仁別浄水場浄水" sheetId="25"/>
    <sheet r:id="rId20" name="山内字藤倉給水栓" sheetId="26"/>
    <sheet r:id="rId21" name="松渕浄水場浄水" sheetId="27"/>
    <sheet r:id="rId22" name="河辺戸島給水栓" sheetId="28"/>
    <sheet r:id="rId23" name="河辺諸井給水栓" sheetId="29"/>
    <sheet r:id="rId24" name="俄沢浄水場浄水" sheetId="30"/>
    <sheet r:id="rId25" name="河辺高岡給水栓" sheetId="31"/>
    <sheet r:id="rId26" name="河辺三内給水栓" sheetId="32"/>
  </sheets>
  <definedNames>
    <definedName localSheetId="16" name="_xlnm.Print_Area">下浜名ケ沢給水栓!$A$1:$AB$62</definedName>
    <definedName localSheetId="21" name="_xlnm.Print_Area">河辺戸島給水栓!$A$1:$AB$62</definedName>
    <definedName localSheetId="24" name="_xlnm.Print_Area">河辺高岡給水栓!$A$1:$AB$62</definedName>
    <definedName localSheetId="25" name="_xlnm.Print_Area">河辺三内給水栓!$A$1:$AB$62</definedName>
    <definedName localSheetId="22" name="_xlnm.Print_Area">河辺諸井給水栓!$A$1:$AB$62</definedName>
    <definedName localSheetId="23" name="_xlnm.Print_Area">俄沢浄水場浄水!$A$1:$AB$62</definedName>
    <definedName localSheetId="2" name="_xlnm.Print_Area">金足小泉給水栓!$A$1:$AB$62</definedName>
    <definedName localSheetId="8" name="_xlnm.Print_Area">御所野元町給水栓!$A$1:$AB$62</definedName>
    <definedName localSheetId="7" name="_xlnm.Print_Area">山王六丁目給水栓!$A$1:$AB$62</definedName>
    <definedName localSheetId="19" name="_xlnm.Print_Area">山内字藤倉給水栓!$A$1:$AB$62</definedName>
    <definedName localSheetId="17" name="_xlnm.Print_Area">寺内鵜ノ木給水栓!$A$1:$AB$62</definedName>
    <definedName localSheetId="1" name="_xlnm.Print_Area">手形山配水池!$A$1:$AB$62</definedName>
    <definedName localSheetId="20" name="_xlnm.Print_Area">松渕浄水場浄水!$A$1:$AB$62</definedName>
    <definedName localSheetId="3" name="_xlnm.Print_Area">上北手百崎給水栓!$A$1:$AB$62</definedName>
    <definedName localSheetId="15" name="_xlnm.Print_Area">新屋元町給水栓!$A$1:$AB$62</definedName>
    <definedName localSheetId="0" name="_xlnm.Print_Area">仁井田浄水場浄水!$A$1:$AB$62</definedName>
    <definedName localSheetId="18" name="_xlnm.Print_Area">仁別浄水場浄水!$A$1:$AB$62</definedName>
    <definedName localSheetId="4" name="_xlnm.Print_Area">太平山谷給水栓!$A$1:$AB$62</definedName>
    <definedName localSheetId="14" name="_xlnm.Print_Area">浜田配水池!$A$1:$AB$62</definedName>
    <definedName localSheetId="6" name="_xlnm.Print_Area">豊岩小山給水栓!$A$1:$AB$62</definedName>
    <definedName localSheetId="13" name="_xlnm.Print_Area">豊岩浄水場浄水!$A$1:$AB$62</definedName>
    <definedName localSheetId="5" name="_xlnm.Print_Area">豊岩配水池!$A$1:$AB$62</definedName>
    <definedName localSheetId="10" name="_xlnm.Print_Area">雄和戸賀沢給水栓!$A$1:$AB$62</definedName>
    <definedName localSheetId="12" name="_xlnm.Print_Area">雄和女米木給水栓!$A$1:$AB$62</definedName>
    <definedName localSheetId="11" name="_xlnm.Print_Area">雄和椿川給水栓!$A$1:$AB$62</definedName>
    <definedName localSheetId="9" name="_xlnm.Print_Area">雄和平沢給水栓!$A$1:$AB$62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61" i="32" l="1"/>
  <c r="Y61" i="32" s="1"/>
  <c r="W61" i="32"/>
  <c r="U61" i="32"/>
  <c r="AA60" i="32"/>
  <c r="Y60" i="32" s="1"/>
  <c r="U60" i="32"/>
  <c r="AA59" i="32"/>
  <c r="V59" i="32"/>
  <c r="AA58" i="32"/>
  <c r="V58" i="32"/>
  <c r="AA57" i="32"/>
  <c r="Y57" i="32" s="1"/>
  <c r="U57" i="32"/>
  <c r="AA56" i="32"/>
  <c r="Y56" i="32" s="1"/>
  <c r="W56" i="32"/>
  <c r="U56" i="32"/>
  <c r="AA55" i="32"/>
  <c r="Y55" i="32" s="1"/>
  <c r="W55" i="32"/>
  <c r="U55" i="32"/>
  <c r="AA54" i="32"/>
  <c r="W54" i="32" s="1"/>
  <c r="Y54" i="32"/>
  <c r="U54" i="32"/>
  <c r="AA53" i="32"/>
  <c r="Y53" i="32"/>
  <c r="W53" i="32"/>
  <c r="U53" i="32"/>
  <c r="AA52" i="32"/>
  <c r="Y52" i="32" s="1"/>
  <c r="W52" i="32"/>
  <c r="U52" i="32"/>
  <c r="AA51" i="32"/>
  <c r="Y51" i="32" s="1"/>
  <c r="U51" i="32"/>
  <c r="AA50" i="32"/>
  <c r="Y50" i="32" s="1"/>
  <c r="U50" i="32"/>
  <c r="AA49" i="32"/>
  <c r="W49" i="32" s="1"/>
  <c r="U49" i="32"/>
  <c r="AA48" i="32"/>
  <c r="Y48" i="32" s="1"/>
  <c r="U48" i="32"/>
  <c r="AA47" i="32"/>
  <c r="Y47" i="32" s="1"/>
  <c r="W47" i="32"/>
  <c r="U47" i="32"/>
  <c r="AA46" i="32"/>
  <c r="W46" i="32" s="1"/>
  <c r="Y46" i="32"/>
  <c r="U46" i="32"/>
  <c r="AA45" i="32"/>
  <c r="Y45" i="32" s="1"/>
  <c r="W45" i="32"/>
  <c r="U45" i="32"/>
  <c r="AA44" i="32"/>
  <c r="W44" i="32" s="1"/>
  <c r="U44" i="32"/>
  <c r="AA43" i="32"/>
  <c r="Y43" i="32" s="1"/>
  <c r="U43" i="32"/>
  <c r="AA42" i="32"/>
  <c r="Y42" i="32"/>
  <c r="W42" i="32"/>
  <c r="U42" i="32"/>
  <c r="AA41" i="32"/>
  <c r="Y41" i="32"/>
  <c r="W41" i="32"/>
  <c r="U41" i="32"/>
  <c r="AA40" i="32"/>
  <c r="Y40" i="32" s="1"/>
  <c r="U40" i="32"/>
  <c r="AA39" i="32"/>
  <c r="W39" i="32" s="1"/>
  <c r="U39" i="32"/>
  <c r="AA38" i="32"/>
  <c r="Y38" i="32" s="1"/>
  <c r="U38" i="32"/>
  <c r="AA37" i="32"/>
  <c r="Y37" i="32" s="1"/>
  <c r="U37" i="32"/>
  <c r="AA36" i="32"/>
  <c r="Y36" i="32"/>
  <c r="W36" i="32"/>
  <c r="U36" i="32"/>
  <c r="AA35" i="32"/>
  <c r="Y35" i="32" s="1"/>
  <c r="W35" i="32"/>
  <c r="U35" i="32"/>
  <c r="AA34" i="32"/>
  <c r="W34" i="32" s="1"/>
  <c r="Y34" i="32"/>
  <c r="U34" i="32"/>
  <c r="AA33" i="32"/>
  <c r="Y33" i="32" s="1"/>
  <c r="U33" i="32"/>
  <c r="AA32" i="32"/>
  <c r="Y32" i="32" s="1"/>
  <c r="U32" i="32"/>
  <c r="AA31" i="32"/>
  <c r="Y31" i="32" s="1"/>
  <c r="U31" i="32"/>
  <c r="AA30" i="32"/>
  <c r="Y30" i="32" s="1"/>
  <c r="W30" i="32"/>
  <c r="U30" i="32"/>
  <c r="AA29" i="32"/>
  <c r="W29" i="32" s="1"/>
  <c r="U29" i="32"/>
  <c r="AA28" i="32"/>
  <c r="Y28" i="32"/>
  <c r="W28" i="32"/>
  <c r="U28" i="32"/>
  <c r="AA27" i="32"/>
  <c r="Y27" i="32"/>
  <c r="W27" i="32"/>
  <c r="U27" i="32"/>
  <c r="AA26" i="32"/>
  <c r="Y26" i="32"/>
  <c r="W26" i="32"/>
  <c r="U26" i="32"/>
  <c r="AA25" i="32"/>
  <c r="Y25" i="32" s="1"/>
  <c r="W25" i="32"/>
  <c r="U25" i="32"/>
  <c r="AA24" i="32"/>
  <c r="W24" i="32" s="1"/>
  <c r="U24" i="32"/>
  <c r="AA23" i="32"/>
  <c r="Y23" i="32" s="1"/>
  <c r="W23" i="32"/>
  <c r="U23" i="32"/>
  <c r="AA22" i="32"/>
  <c r="Y22" i="32"/>
  <c r="W22" i="32"/>
  <c r="U22" i="32"/>
  <c r="AA21" i="32"/>
  <c r="Y21" i="32"/>
  <c r="W21" i="32"/>
  <c r="U21" i="32"/>
  <c r="AA20" i="32"/>
  <c r="Y20" i="32" s="1"/>
  <c r="W20" i="32"/>
  <c r="U20" i="32"/>
  <c r="AA19" i="32"/>
  <c r="W19" i="32" s="1"/>
  <c r="Y19" i="32"/>
  <c r="U19" i="32"/>
  <c r="AA18" i="32"/>
  <c r="Y18" i="32" s="1"/>
  <c r="U18" i="32"/>
  <c r="AA17" i="32"/>
  <c r="Y17" i="32"/>
  <c r="W17" i="32"/>
  <c r="U17" i="32"/>
  <c r="AA16" i="32"/>
  <c r="Y16" i="32"/>
  <c r="W16" i="32"/>
  <c r="U16" i="32"/>
  <c r="AA15" i="32"/>
  <c r="Y15" i="32" s="1"/>
  <c r="W15" i="32"/>
  <c r="U15" i="32"/>
  <c r="AA14" i="32"/>
  <c r="W14" i="32" s="1"/>
  <c r="Y14" i="32"/>
  <c r="U14" i="32"/>
  <c r="AA13" i="32"/>
  <c r="Y13" i="32"/>
  <c r="W13" i="32"/>
  <c r="U13" i="32"/>
  <c r="AA12" i="32"/>
  <c r="Y12" i="32" s="1"/>
  <c r="U12" i="32"/>
  <c r="AA11" i="32"/>
  <c r="X11" i="32"/>
  <c r="V11" i="32"/>
  <c r="AA10" i="32"/>
  <c r="Y10" i="32"/>
  <c r="W10" i="32"/>
  <c r="U10" i="32"/>
  <c r="AA9" i="32"/>
  <c r="Y9" i="32" s="1"/>
  <c r="U9" i="32"/>
  <c r="AA8" i="32"/>
  <c r="Y8" i="32"/>
  <c r="W8" i="32"/>
  <c r="U8" i="32"/>
  <c r="AA7" i="32"/>
  <c r="Y7" i="32"/>
  <c r="W7" i="32"/>
  <c r="U7" i="32"/>
  <c r="AA61" i="31"/>
  <c r="Y61" i="31" s="1"/>
  <c r="U61" i="31"/>
  <c r="AA60" i="31"/>
  <c r="Y60" i="31" s="1"/>
  <c r="U60" i="31"/>
  <c r="AA59" i="31"/>
  <c r="V59" i="31"/>
  <c r="AA58" i="31"/>
  <c r="V58" i="31"/>
  <c r="AA57" i="31"/>
  <c r="W57" i="31" s="1"/>
  <c r="Y57" i="31"/>
  <c r="U57" i="31"/>
  <c r="AA56" i="31"/>
  <c r="Y56" i="31" s="1"/>
  <c r="U56" i="31"/>
  <c r="AA55" i="31"/>
  <c r="Y55" i="31" s="1"/>
  <c r="U55" i="31"/>
  <c r="AA54" i="31"/>
  <c r="Y54" i="31" s="1"/>
  <c r="U54" i="31"/>
  <c r="AA53" i="31"/>
  <c r="Y53" i="31"/>
  <c r="W53" i="31"/>
  <c r="U53" i="31"/>
  <c r="AA52" i="31"/>
  <c r="Y52" i="31" s="1"/>
  <c r="W52" i="31"/>
  <c r="U52" i="31"/>
  <c r="AA51" i="31"/>
  <c r="Y51" i="31"/>
  <c r="W51" i="31"/>
  <c r="U51" i="31"/>
  <c r="AA50" i="31"/>
  <c r="Y50" i="31" s="1"/>
  <c r="U50" i="31"/>
  <c r="AA49" i="31"/>
  <c r="Y49" i="31" s="1"/>
  <c r="U49" i="31"/>
  <c r="AA48" i="31"/>
  <c r="Y48" i="31" s="1"/>
  <c r="U48" i="31"/>
  <c r="AA47" i="31"/>
  <c r="Y47" i="31" s="1"/>
  <c r="U47" i="31"/>
  <c r="AA46" i="31"/>
  <c r="Y46" i="31" s="1"/>
  <c r="U46" i="31"/>
  <c r="AA45" i="31"/>
  <c r="Y45" i="31" s="1"/>
  <c r="U45" i="31"/>
  <c r="AA44" i="31"/>
  <c r="Y44" i="31" s="1"/>
  <c r="U44" i="31"/>
  <c r="AA43" i="31"/>
  <c r="Y43" i="31" s="1"/>
  <c r="U43" i="31"/>
  <c r="AA42" i="31"/>
  <c r="Y42" i="31"/>
  <c r="W42" i="31"/>
  <c r="U42" i="31"/>
  <c r="AA41" i="31"/>
  <c r="Y41" i="31" s="1"/>
  <c r="U41" i="31"/>
  <c r="AA40" i="31"/>
  <c r="Y40" i="31" s="1"/>
  <c r="U40" i="31"/>
  <c r="AA39" i="31"/>
  <c r="Y39" i="31" s="1"/>
  <c r="U39" i="31"/>
  <c r="AA38" i="31"/>
  <c r="Y38" i="31"/>
  <c r="W38" i="31"/>
  <c r="U38" i="31"/>
  <c r="AA37" i="31"/>
  <c r="Y37" i="31" s="1"/>
  <c r="W37" i="31"/>
  <c r="U37" i="31"/>
  <c r="AA36" i="31"/>
  <c r="Y36" i="31" s="1"/>
  <c r="U36" i="31"/>
  <c r="AA35" i="31"/>
  <c r="Y35" i="31" s="1"/>
  <c r="U35" i="31"/>
  <c r="AA34" i="31"/>
  <c r="Y34" i="31" s="1"/>
  <c r="U34" i="31"/>
  <c r="AA33" i="31"/>
  <c r="Y33" i="31" s="1"/>
  <c r="U33" i="31"/>
  <c r="AA32" i="31"/>
  <c r="Y32" i="31"/>
  <c r="W32" i="31"/>
  <c r="U32" i="31"/>
  <c r="AA31" i="31"/>
  <c r="Y31" i="31" s="1"/>
  <c r="U31" i="31"/>
  <c r="AA30" i="31"/>
  <c r="Y30" i="31" s="1"/>
  <c r="U30" i="31"/>
  <c r="AA29" i="31"/>
  <c r="Y29" i="31" s="1"/>
  <c r="U29" i="31"/>
  <c r="AA28" i="31"/>
  <c r="Y28" i="31"/>
  <c r="W28" i="31"/>
  <c r="U28" i="31"/>
  <c r="AA27" i="31"/>
  <c r="W27" i="31" s="1"/>
  <c r="Y27" i="31"/>
  <c r="U27" i="31"/>
  <c r="AA26" i="31"/>
  <c r="W26" i="31" s="1"/>
  <c r="Y26" i="31"/>
  <c r="U26" i="31"/>
  <c r="AA25" i="31"/>
  <c r="Y25" i="31" s="1"/>
  <c r="U25" i="31"/>
  <c r="AA24" i="31"/>
  <c r="Y24" i="31" s="1"/>
  <c r="U24" i="31"/>
  <c r="AA23" i="31"/>
  <c r="Y23" i="31"/>
  <c r="W23" i="31"/>
  <c r="U23" i="31"/>
  <c r="AA22" i="31"/>
  <c r="Y22" i="31"/>
  <c r="W22" i="31"/>
  <c r="U22" i="31"/>
  <c r="AA21" i="31"/>
  <c r="W21" i="31" s="1"/>
  <c r="Y21" i="31"/>
  <c r="U21" i="31"/>
  <c r="AA20" i="31"/>
  <c r="Y20" i="31" s="1"/>
  <c r="U20" i="31"/>
  <c r="AA19" i="31"/>
  <c r="Y19" i="31" s="1"/>
  <c r="U19" i="31"/>
  <c r="AA18" i="31"/>
  <c r="W18" i="31" s="1"/>
  <c r="Y18" i="31"/>
  <c r="U18" i="31"/>
  <c r="AA17" i="31"/>
  <c r="Y17" i="31"/>
  <c r="W17" i="31"/>
  <c r="U17" i="31"/>
  <c r="AA16" i="31"/>
  <c r="Y16" i="31"/>
  <c r="W16" i="31"/>
  <c r="U16" i="31"/>
  <c r="AA15" i="31"/>
  <c r="Y15" i="31" s="1"/>
  <c r="U15" i="31"/>
  <c r="AA14" i="31"/>
  <c r="Y14" i="31" s="1"/>
  <c r="U14" i="31"/>
  <c r="AA13" i="31"/>
  <c r="W13" i="31" s="1"/>
  <c r="Y13" i="31"/>
  <c r="U13" i="31"/>
  <c r="AA12" i="31"/>
  <c r="W12" i="31" s="1"/>
  <c r="Y12" i="31"/>
  <c r="U12" i="31"/>
  <c r="AA11" i="31"/>
  <c r="X11" i="31"/>
  <c r="V11" i="31"/>
  <c r="AA10" i="31"/>
  <c r="Y10" i="31"/>
  <c r="W10" i="31"/>
  <c r="U10" i="31"/>
  <c r="AA9" i="31"/>
  <c r="W9" i="31" s="1"/>
  <c r="Y9" i="31"/>
  <c r="U9" i="31"/>
  <c r="AA8" i="31"/>
  <c r="Y8" i="31"/>
  <c r="W8" i="31"/>
  <c r="U8" i="31"/>
  <c r="AA7" i="31"/>
  <c r="Y7" i="31"/>
  <c r="W7" i="31"/>
  <c r="U7" i="31"/>
  <c r="AA61" i="30"/>
  <c r="Y61" i="30" s="1"/>
  <c r="U61" i="30"/>
  <c r="AA60" i="30"/>
  <c r="Y60" i="30" s="1"/>
  <c r="U60" i="30"/>
  <c r="AA59" i="30"/>
  <c r="V59" i="30"/>
  <c r="AA58" i="30"/>
  <c r="V58" i="30"/>
  <c r="AA57" i="30"/>
  <c r="Y57" i="30"/>
  <c r="W57" i="30"/>
  <c r="U57" i="30"/>
  <c r="AA56" i="30"/>
  <c r="W56" i="30" s="1"/>
  <c r="U56" i="30"/>
  <c r="AA55" i="30"/>
  <c r="Y55" i="30" s="1"/>
  <c r="U55" i="30"/>
  <c r="AA54" i="30"/>
  <c r="Y54" i="30" s="1"/>
  <c r="W54" i="30"/>
  <c r="U54" i="30"/>
  <c r="AA53" i="30"/>
  <c r="Y53" i="30" s="1"/>
  <c r="U53" i="30"/>
  <c r="AA52" i="30"/>
  <c r="W52" i="30" s="1"/>
  <c r="Y52" i="30"/>
  <c r="U52" i="30"/>
  <c r="AA51" i="30"/>
  <c r="Y51" i="30"/>
  <c r="W51" i="30"/>
  <c r="U51" i="30"/>
  <c r="AA50" i="30"/>
  <c r="Y50" i="30" s="1"/>
  <c r="U50" i="30"/>
  <c r="AA49" i="30"/>
  <c r="Y49" i="30" s="1"/>
  <c r="U49" i="30"/>
  <c r="AA48" i="30"/>
  <c r="Y48" i="30" s="1"/>
  <c r="W48" i="30"/>
  <c r="U48" i="30"/>
  <c r="AA47" i="30"/>
  <c r="W47" i="30" s="1"/>
  <c r="U47" i="30"/>
  <c r="AA46" i="30"/>
  <c r="Y46" i="30" s="1"/>
  <c r="U46" i="30"/>
  <c r="AA45" i="30"/>
  <c r="Y45" i="30" s="1"/>
  <c r="U45" i="30"/>
  <c r="AA44" i="30"/>
  <c r="Y44" i="30" s="1"/>
  <c r="U44" i="30"/>
  <c r="AA43" i="30"/>
  <c r="Y43" i="30" s="1"/>
  <c r="U43" i="30"/>
  <c r="AA42" i="30"/>
  <c r="Y42" i="30"/>
  <c r="W42" i="30"/>
  <c r="U42" i="30"/>
  <c r="AA41" i="30"/>
  <c r="Y41" i="30" s="1"/>
  <c r="U41" i="30"/>
  <c r="AA40" i="30"/>
  <c r="Y40" i="30" s="1"/>
  <c r="U40" i="30"/>
  <c r="AA39" i="30"/>
  <c r="Y39" i="30" s="1"/>
  <c r="U39" i="30"/>
  <c r="AA38" i="30"/>
  <c r="Y38" i="30" s="1"/>
  <c r="W38" i="30"/>
  <c r="U38" i="30"/>
  <c r="AA37" i="30"/>
  <c r="W37" i="30" s="1"/>
  <c r="U37" i="30"/>
  <c r="AA36" i="30"/>
  <c r="Y36" i="30" s="1"/>
  <c r="U36" i="30"/>
  <c r="AA35" i="30"/>
  <c r="Y35" i="30" s="1"/>
  <c r="U35" i="30"/>
  <c r="AA34" i="30"/>
  <c r="Y34" i="30" s="1"/>
  <c r="U34" i="30"/>
  <c r="AA33" i="30"/>
  <c r="Y33" i="30" s="1"/>
  <c r="U33" i="30"/>
  <c r="AA32" i="30"/>
  <c r="Y32" i="30" s="1"/>
  <c r="W32" i="30"/>
  <c r="U32" i="30"/>
  <c r="AA31" i="30"/>
  <c r="Y31" i="30" s="1"/>
  <c r="U31" i="30"/>
  <c r="AA30" i="30"/>
  <c r="Y30" i="30" s="1"/>
  <c r="U30" i="30"/>
  <c r="AA29" i="30"/>
  <c r="Y29" i="30" s="1"/>
  <c r="U29" i="30"/>
  <c r="AA28" i="30"/>
  <c r="Y28" i="30" s="1"/>
  <c r="U28" i="30"/>
  <c r="AA27" i="30"/>
  <c r="Y27" i="30"/>
  <c r="W27" i="30"/>
  <c r="U27" i="30"/>
  <c r="AA26" i="30"/>
  <c r="Y26" i="30" s="1"/>
  <c r="U26" i="30"/>
  <c r="AA25" i="30"/>
  <c r="Y25" i="30" s="1"/>
  <c r="U25" i="30"/>
  <c r="AA24" i="30"/>
  <c r="Y24" i="30" s="1"/>
  <c r="U24" i="30"/>
  <c r="AA23" i="30"/>
  <c r="Y23" i="30"/>
  <c r="W23" i="30"/>
  <c r="U23" i="30"/>
  <c r="AA22" i="30"/>
  <c r="Y22" i="30" s="1"/>
  <c r="U22" i="30"/>
  <c r="AA21" i="30"/>
  <c r="Y21" i="30"/>
  <c r="W21" i="30"/>
  <c r="U21" i="30"/>
  <c r="AA20" i="30"/>
  <c r="Y20" i="30" s="1"/>
  <c r="U20" i="30"/>
  <c r="AA19" i="30"/>
  <c r="Y19" i="30" s="1"/>
  <c r="U19" i="30"/>
  <c r="AA18" i="30"/>
  <c r="Y18" i="30" s="1"/>
  <c r="U18" i="30"/>
  <c r="AA17" i="30"/>
  <c r="W17" i="30" s="1"/>
  <c r="U17" i="30"/>
  <c r="AA16" i="30"/>
  <c r="Y16" i="30" s="1"/>
  <c r="U16" i="30"/>
  <c r="AA15" i="30"/>
  <c r="Y15" i="30" s="1"/>
  <c r="U15" i="30"/>
  <c r="AA14" i="30"/>
  <c r="Y14" i="30" s="1"/>
  <c r="U14" i="30"/>
  <c r="AA13" i="30"/>
  <c r="Y13" i="30" s="1"/>
  <c r="W13" i="30"/>
  <c r="U13" i="30"/>
  <c r="AA12" i="30"/>
  <c r="Y12" i="30"/>
  <c r="W12" i="30"/>
  <c r="U12" i="30"/>
  <c r="AA11" i="30"/>
  <c r="X11" i="30"/>
  <c r="V11" i="30"/>
  <c r="AA10" i="30"/>
  <c r="Y10" i="30"/>
  <c r="W10" i="30"/>
  <c r="U10" i="30"/>
  <c r="AA9" i="30"/>
  <c r="W9" i="30" s="1"/>
  <c r="U9" i="30"/>
  <c r="AA8" i="30"/>
  <c r="Y8" i="30"/>
  <c r="W8" i="30"/>
  <c r="U8" i="30"/>
  <c r="AA7" i="30"/>
  <c r="Y7" i="30"/>
  <c r="W7" i="30"/>
  <c r="U7" i="30"/>
  <c r="AA61" i="29"/>
  <c r="Y61" i="29" s="1"/>
  <c r="U61" i="29"/>
  <c r="AA60" i="29"/>
  <c r="W60" i="29" s="1"/>
  <c r="U60" i="29"/>
  <c r="AA59" i="29"/>
  <c r="V59" i="29"/>
  <c r="AA58" i="29"/>
  <c r="V58" i="29"/>
  <c r="AA57" i="29"/>
  <c r="Y57" i="29"/>
  <c r="W57" i="29"/>
  <c r="U57" i="29"/>
  <c r="AA56" i="29"/>
  <c r="Y56" i="29" s="1"/>
  <c r="U56" i="29"/>
  <c r="AA55" i="29"/>
  <c r="Y55" i="29" s="1"/>
  <c r="U55" i="29"/>
  <c r="AA54" i="29"/>
  <c r="W54" i="29" s="1"/>
  <c r="Y54" i="29"/>
  <c r="U54" i="29"/>
  <c r="AA53" i="29"/>
  <c r="Y53" i="29" s="1"/>
  <c r="W53" i="29"/>
  <c r="U53" i="29"/>
  <c r="AA52" i="29"/>
  <c r="Y52" i="29"/>
  <c r="W52" i="29"/>
  <c r="U52" i="29"/>
  <c r="AA51" i="29"/>
  <c r="Y51" i="29"/>
  <c r="W51" i="29"/>
  <c r="U51" i="29"/>
  <c r="AA50" i="29"/>
  <c r="Y50" i="29" s="1"/>
  <c r="U50" i="29"/>
  <c r="AA49" i="29"/>
  <c r="W49" i="29" s="1"/>
  <c r="U49" i="29"/>
  <c r="AA48" i="29"/>
  <c r="Y48" i="29" s="1"/>
  <c r="U48" i="29"/>
  <c r="AA47" i="29"/>
  <c r="Y47" i="29" s="1"/>
  <c r="W47" i="29"/>
  <c r="U47" i="29"/>
  <c r="AA46" i="29"/>
  <c r="Y46" i="29" s="1"/>
  <c r="W46" i="29"/>
  <c r="U46" i="29"/>
  <c r="AA45" i="29"/>
  <c r="Y45" i="29" s="1"/>
  <c r="W45" i="29"/>
  <c r="U45" i="29"/>
  <c r="AA44" i="29"/>
  <c r="W44" i="29" s="1"/>
  <c r="U44" i="29"/>
  <c r="AA43" i="29"/>
  <c r="Y43" i="29" s="1"/>
  <c r="U43" i="29"/>
  <c r="AA42" i="29"/>
  <c r="Y42" i="29"/>
  <c r="W42" i="29"/>
  <c r="U42" i="29"/>
  <c r="AA41" i="29"/>
  <c r="Y41" i="29" s="1"/>
  <c r="U41" i="29"/>
  <c r="AA40" i="29"/>
  <c r="Y40" i="29" s="1"/>
  <c r="U40" i="29"/>
  <c r="AA39" i="29"/>
  <c r="W39" i="29" s="1"/>
  <c r="U39" i="29"/>
  <c r="AA38" i="29"/>
  <c r="W38" i="29" s="1"/>
  <c r="Y38" i="29"/>
  <c r="U38" i="29"/>
  <c r="AA37" i="29"/>
  <c r="Y37" i="29" s="1"/>
  <c r="U37" i="29"/>
  <c r="AA36" i="29"/>
  <c r="Y36" i="29"/>
  <c r="W36" i="29"/>
  <c r="U36" i="29"/>
  <c r="AA35" i="29"/>
  <c r="Y35" i="29" s="1"/>
  <c r="U35" i="29"/>
  <c r="AA34" i="29"/>
  <c r="W34" i="29" s="1"/>
  <c r="U34" i="29"/>
  <c r="AA33" i="29"/>
  <c r="Y33" i="29"/>
  <c r="W33" i="29"/>
  <c r="U33" i="29"/>
  <c r="AA32" i="29"/>
  <c r="Y32" i="29" s="1"/>
  <c r="U32" i="29"/>
  <c r="AA31" i="29"/>
  <c r="Y31" i="29" s="1"/>
  <c r="U31" i="29"/>
  <c r="AA30" i="29"/>
  <c r="Y30" i="29" s="1"/>
  <c r="W30" i="29"/>
  <c r="U30" i="29"/>
  <c r="AA29" i="29"/>
  <c r="W29" i="29" s="1"/>
  <c r="Y29" i="29"/>
  <c r="U29" i="29"/>
  <c r="AA28" i="29"/>
  <c r="Y28" i="29"/>
  <c r="W28" i="29"/>
  <c r="U28" i="29"/>
  <c r="AA27" i="29"/>
  <c r="W27" i="29" s="1"/>
  <c r="Y27" i="29"/>
  <c r="U27" i="29"/>
  <c r="AA26" i="29"/>
  <c r="W26" i="29" s="1"/>
  <c r="Y26" i="29"/>
  <c r="U26" i="29"/>
  <c r="AA25" i="29"/>
  <c r="Y25" i="29" s="1"/>
  <c r="W25" i="29"/>
  <c r="U25" i="29"/>
  <c r="AA24" i="29"/>
  <c r="W24" i="29" s="1"/>
  <c r="U24" i="29"/>
  <c r="AA23" i="29"/>
  <c r="Y23" i="29"/>
  <c r="W23" i="29"/>
  <c r="U23" i="29"/>
  <c r="AA22" i="29"/>
  <c r="Y22" i="29"/>
  <c r="W22" i="29"/>
  <c r="U22" i="29"/>
  <c r="AA21" i="29"/>
  <c r="Y21" i="29"/>
  <c r="W21" i="29"/>
  <c r="U21" i="29"/>
  <c r="AA20" i="29"/>
  <c r="Y20" i="29" s="1"/>
  <c r="W20" i="29"/>
  <c r="U20" i="29"/>
  <c r="AA19" i="29"/>
  <c r="W19" i="29" s="1"/>
  <c r="Y19" i="29"/>
  <c r="U19" i="29"/>
  <c r="AA18" i="29"/>
  <c r="Y18" i="29"/>
  <c r="W18" i="29"/>
  <c r="U18" i="29"/>
  <c r="AA17" i="29"/>
  <c r="W17" i="29" s="1"/>
  <c r="U17" i="29"/>
  <c r="AA16" i="29"/>
  <c r="Y16" i="29"/>
  <c r="W16" i="29"/>
  <c r="U16" i="29"/>
  <c r="AA15" i="29"/>
  <c r="Y15" i="29" s="1"/>
  <c r="U15" i="29"/>
  <c r="AA14" i="29"/>
  <c r="W14" i="29" s="1"/>
  <c r="Y14" i="29"/>
  <c r="U14" i="29"/>
  <c r="AA13" i="29"/>
  <c r="Y13" i="29"/>
  <c r="W13" i="29"/>
  <c r="U13" i="29"/>
  <c r="AA12" i="29"/>
  <c r="Y12" i="29" s="1"/>
  <c r="U12" i="29"/>
  <c r="AA11" i="29"/>
  <c r="X11" i="29"/>
  <c r="V11" i="29"/>
  <c r="AA10" i="29"/>
  <c r="Y10" i="29"/>
  <c r="W10" i="29"/>
  <c r="U10" i="29"/>
  <c r="AA9" i="29"/>
  <c r="Y9" i="29" s="1"/>
  <c r="U9" i="29"/>
  <c r="AA8" i="29"/>
  <c r="Y8" i="29"/>
  <c r="W8" i="29"/>
  <c r="U8" i="29"/>
  <c r="AA7" i="29"/>
  <c r="Y7" i="29"/>
  <c r="W7" i="29"/>
  <c r="U7" i="29"/>
  <c r="AA61" i="28"/>
  <c r="Y61" i="28" s="1"/>
  <c r="U61" i="28"/>
  <c r="AA60" i="28"/>
  <c r="Y60" i="28" s="1"/>
  <c r="U60" i="28"/>
  <c r="AA59" i="28"/>
  <c r="V59" i="28"/>
  <c r="AA58" i="28"/>
  <c r="V58" i="28"/>
  <c r="AA57" i="28"/>
  <c r="W57" i="28" s="1"/>
  <c r="Y57" i="28"/>
  <c r="U57" i="28"/>
  <c r="AA56" i="28"/>
  <c r="Y56" i="28" s="1"/>
  <c r="U56" i="28"/>
  <c r="AA55" i="28"/>
  <c r="Y55" i="28" s="1"/>
  <c r="U55" i="28"/>
  <c r="AA54" i="28"/>
  <c r="Y54" i="28" s="1"/>
  <c r="W54" i="28"/>
  <c r="U54" i="28"/>
  <c r="AA53" i="28"/>
  <c r="Y53" i="28"/>
  <c r="W53" i="28"/>
  <c r="U53" i="28"/>
  <c r="AA52" i="28"/>
  <c r="Y52" i="28" s="1"/>
  <c r="W52" i="28"/>
  <c r="U52" i="28"/>
  <c r="AA51" i="28"/>
  <c r="Y51" i="28"/>
  <c r="W51" i="28"/>
  <c r="U51" i="28"/>
  <c r="AA50" i="28"/>
  <c r="Y50" i="28" s="1"/>
  <c r="U50" i="28"/>
  <c r="AA49" i="28"/>
  <c r="Y49" i="28" s="1"/>
  <c r="W49" i="28"/>
  <c r="U49" i="28"/>
  <c r="AA48" i="28"/>
  <c r="Y48" i="28" s="1"/>
  <c r="U48" i="28"/>
  <c r="AA47" i="28"/>
  <c r="Y47" i="28" s="1"/>
  <c r="U47" i="28"/>
  <c r="AA46" i="28"/>
  <c r="W46" i="28" s="1"/>
  <c r="U46" i="28"/>
  <c r="AA45" i="28"/>
  <c r="Y45" i="28" s="1"/>
  <c r="U45" i="28"/>
  <c r="AA44" i="28"/>
  <c r="Y44" i="28" s="1"/>
  <c r="U44" i="28"/>
  <c r="AA43" i="28"/>
  <c r="Y43" i="28" s="1"/>
  <c r="U43" i="28"/>
  <c r="AA42" i="28"/>
  <c r="Y42" i="28" s="1"/>
  <c r="U42" i="28"/>
  <c r="AA41" i="28"/>
  <c r="Y41" i="28" s="1"/>
  <c r="W41" i="28"/>
  <c r="U41" i="28"/>
  <c r="AA40" i="28"/>
  <c r="Y40" i="28" s="1"/>
  <c r="U40" i="28"/>
  <c r="AA39" i="28"/>
  <c r="Y39" i="28" s="1"/>
  <c r="U39" i="28"/>
  <c r="AA38" i="28"/>
  <c r="Y38" i="28"/>
  <c r="W38" i="28"/>
  <c r="U38" i="28"/>
  <c r="AA37" i="28"/>
  <c r="Y37" i="28" s="1"/>
  <c r="W37" i="28"/>
  <c r="U37" i="28"/>
  <c r="AA36" i="28"/>
  <c r="Y36" i="28" s="1"/>
  <c r="W36" i="28"/>
  <c r="U36" i="28"/>
  <c r="AA35" i="28"/>
  <c r="Y35" i="28" s="1"/>
  <c r="U35" i="28"/>
  <c r="AA34" i="28"/>
  <c r="Y34" i="28" s="1"/>
  <c r="U34" i="28"/>
  <c r="AA33" i="28"/>
  <c r="Y33" i="28" s="1"/>
  <c r="U33" i="28"/>
  <c r="AA32" i="28"/>
  <c r="Y32" i="28" s="1"/>
  <c r="U32" i="28"/>
  <c r="AA31" i="28"/>
  <c r="W31" i="28" s="1"/>
  <c r="U31" i="28"/>
  <c r="AA30" i="28"/>
  <c r="Y30" i="28" s="1"/>
  <c r="U30" i="28"/>
  <c r="AA29" i="28"/>
  <c r="Y29" i="28" s="1"/>
  <c r="W29" i="28"/>
  <c r="U29" i="28"/>
  <c r="AA28" i="28"/>
  <c r="Y28" i="28"/>
  <c r="W28" i="28"/>
  <c r="U28" i="28"/>
  <c r="AA27" i="28"/>
  <c r="Y27" i="28"/>
  <c r="W27" i="28"/>
  <c r="U27" i="28"/>
  <c r="AA26" i="28"/>
  <c r="Y26" i="28" s="1"/>
  <c r="U26" i="28"/>
  <c r="AA25" i="28"/>
  <c r="Y25" i="28" s="1"/>
  <c r="U25" i="28"/>
  <c r="AA24" i="28"/>
  <c r="Y24" i="28" s="1"/>
  <c r="W24" i="28"/>
  <c r="U24" i="28"/>
  <c r="AA23" i="28"/>
  <c r="W23" i="28" s="1"/>
  <c r="Y23" i="28"/>
  <c r="U23" i="28"/>
  <c r="AA22" i="28"/>
  <c r="Y22" i="28"/>
  <c r="W22" i="28"/>
  <c r="U22" i="28"/>
  <c r="AA21" i="28"/>
  <c r="Y21" i="28"/>
  <c r="W21" i="28"/>
  <c r="U21" i="28"/>
  <c r="AA20" i="28"/>
  <c r="Y20" i="28" s="1"/>
  <c r="U20" i="28"/>
  <c r="AA19" i="28"/>
  <c r="Y19" i="28" s="1"/>
  <c r="U19" i="28"/>
  <c r="AA18" i="28"/>
  <c r="Y18" i="28"/>
  <c r="W18" i="28"/>
  <c r="U18" i="28"/>
  <c r="AA17" i="28"/>
  <c r="Y17" i="28" s="1"/>
  <c r="W17" i="28"/>
  <c r="U17" i="28"/>
  <c r="AA16" i="28"/>
  <c r="Y16" i="28"/>
  <c r="W16" i="28"/>
  <c r="U16" i="28"/>
  <c r="AA15" i="28"/>
  <c r="Y15" i="28" s="1"/>
  <c r="U15" i="28"/>
  <c r="AA14" i="28"/>
  <c r="Y14" i="28" s="1"/>
  <c r="W14" i="28"/>
  <c r="U14" i="28"/>
  <c r="AA13" i="28"/>
  <c r="Y13" i="28"/>
  <c r="W13" i="28"/>
  <c r="U13" i="28"/>
  <c r="AA12" i="28"/>
  <c r="Y12" i="28"/>
  <c r="W12" i="28"/>
  <c r="U12" i="28"/>
  <c r="AA11" i="28"/>
  <c r="X11" i="28"/>
  <c r="V11" i="28"/>
  <c r="AA10" i="28"/>
  <c r="Y10" i="28"/>
  <c r="W10" i="28"/>
  <c r="U10" i="28"/>
  <c r="AA9" i="28"/>
  <c r="W9" i="28" s="1"/>
  <c r="Y9" i="28"/>
  <c r="U9" i="28"/>
  <c r="AA8" i="28"/>
  <c r="Y8" i="28"/>
  <c r="W8" i="28"/>
  <c r="U8" i="28"/>
  <c r="AA7" i="28"/>
  <c r="Y7" i="28"/>
  <c r="W7" i="28"/>
  <c r="U7" i="28"/>
  <c r="AA61" i="27"/>
  <c r="Y61" i="27" s="1"/>
  <c r="U61" i="27"/>
  <c r="AA60" i="27"/>
  <c r="Y60" i="27" s="1"/>
  <c r="U60" i="27"/>
  <c r="AA59" i="27"/>
  <c r="V59" i="27"/>
  <c r="AA58" i="27"/>
  <c r="V58" i="27"/>
  <c r="AA57" i="27"/>
  <c r="Y57" i="27" s="1"/>
  <c r="U57" i="27"/>
  <c r="AA56" i="27"/>
  <c r="Y56" i="27" s="1"/>
  <c r="W56" i="27"/>
  <c r="U56" i="27"/>
  <c r="AA55" i="27"/>
  <c r="W55" i="27" s="1"/>
  <c r="Y55" i="27"/>
  <c r="U55" i="27"/>
  <c r="AA54" i="27"/>
  <c r="Y54" i="27" s="1"/>
  <c r="U54" i="27"/>
  <c r="AA53" i="27"/>
  <c r="Y53" i="27" s="1"/>
  <c r="W53" i="27"/>
  <c r="U53" i="27"/>
  <c r="AA52" i="27"/>
  <c r="Y52" i="27"/>
  <c r="W52" i="27"/>
  <c r="U52" i="27"/>
  <c r="AA51" i="27"/>
  <c r="Y51" i="27"/>
  <c r="W51" i="27"/>
  <c r="U51" i="27"/>
  <c r="AA50" i="27"/>
  <c r="Y50" i="27" s="1"/>
  <c r="W50" i="27"/>
  <c r="U50" i="27"/>
  <c r="AA49" i="27"/>
  <c r="Y49" i="27" s="1"/>
  <c r="U49" i="27"/>
  <c r="AA48" i="27"/>
  <c r="Y48" i="27" s="1"/>
  <c r="U48" i="27"/>
  <c r="AA47" i="27"/>
  <c r="Y47" i="27" s="1"/>
  <c r="U47" i="27"/>
  <c r="AA46" i="27"/>
  <c r="Y46" i="27" s="1"/>
  <c r="W46" i="27"/>
  <c r="U46" i="27"/>
  <c r="AA45" i="27"/>
  <c r="Y45" i="27"/>
  <c r="W45" i="27"/>
  <c r="U45" i="27"/>
  <c r="AA44" i="27"/>
  <c r="Y44" i="27" s="1"/>
  <c r="U44" i="27"/>
  <c r="AA43" i="27"/>
  <c r="Y43" i="27" s="1"/>
  <c r="U43" i="27"/>
  <c r="AA42" i="27"/>
  <c r="Y42" i="27" s="1"/>
  <c r="U42" i="27"/>
  <c r="AA41" i="27"/>
  <c r="Y41" i="27" s="1"/>
  <c r="U41" i="27"/>
  <c r="AA40" i="27"/>
  <c r="Y40" i="27" s="1"/>
  <c r="U40" i="27"/>
  <c r="AA39" i="27"/>
  <c r="Y39" i="27" s="1"/>
  <c r="U39" i="27"/>
  <c r="AA38" i="27"/>
  <c r="W38" i="27" s="1"/>
  <c r="U38" i="27"/>
  <c r="AA37" i="27"/>
  <c r="Y37" i="27"/>
  <c r="W37" i="27"/>
  <c r="U37" i="27"/>
  <c r="AA36" i="27"/>
  <c r="Y36" i="27" s="1"/>
  <c r="U36" i="27"/>
  <c r="AA35" i="27"/>
  <c r="Y35" i="27" s="1"/>
  <c r="W35" i="27"/>
  <c r="U35" i="27"/>
  <c r="AA34" i="27"/>
  <c r="Y34" i="27" s="1"/>
  <c r="U34" i="27"/>
  <c r="AA33" i="27"/>
  <c r="W33" i="27" s="1"/>
  <c r="U33" i="27"/>
  <c r="AA32" i="27"/>
  <c r="Y32" i="27" s="1"/>
  <c r="U32" i="27"/>
  <c r="AA31" i="27"/>
  <c r="W31" i="27" s="1"/>
  <c r="U31" i="27"/>
  <c r="AA30" i="27"/>
  <c r="Y30" i="27" s="1"/>
  <c r="U30" i="27"/>
  <c r="AA29" i="27"/>
  <c r="Y29" i="27" s="1"/>
  <c r="U29" i="27"/>
  <c r="AA28" i="27"/>
  <c r="Y28" i="27" s="1"/>
  <c r="U28" i="27"/>
  <c r="AA27" i="27"/>
  <c r="W27" i="27" s="1"/>
  <c r="U27" i="27"/>
  <c r="AA26" i="27"/>
  <c r="Y26" i="27" s="1"/>
  <c r="W26" i="27"/>
  <c r="U26" i="27"/>
  <c r="AA25" i="27"/>
  <c r="Y25" i="27" s="1"/>
  <c r="U25" i="27"/>
  <c r="AA24" i="27"/>
  <c r="Y24" i="27" s="1"/>
  <c r="U24" i="27"/>
  <c r="AA23" i="27"/>
  <c r="Y23" i="27" s="1"/>
  <c r="W23" i="27"/>
  <c r="U23" i="27"/>
  <c r="AA22" i="27"/>
  <c r="Y22" i="27" s="1"/>
  <c r="W22" i="27"/>
  <c r="U22" i="27"/>
  <c r="AA21" i="27"/>
  <c r="W21" i="27" s="1"/>
  <c r="U21" i="27"/>
  <c r="AA20" i="27"/>
  <c r="Y20" i="27"/>
  <c r="W20" i="27"/>
  <c r="U20" i="27"/>
  <c r="AA19" i="27"/>
  <c r="Y19" i="27" s="1"/>
  <c r="U19" i="27"/>
  <c r="AA18" i="27"/>
  <c r="Y18" i="27" s="1"/>
  <c r="U18" i="27"/>
  <c r="AA17" i="27"/>
  <c r="Y17" i="27"/>
  <c r="W17" i="27"/>
  <c r="U17" i="27"/>
  <c r="AA16" i="27"/>
  <c r="W16" i="27" s="1"/>
  <c r="U16" i="27"/>
  <c r="AA15" i="27"/>
  <c r="Y15" i="27" s="1"/>
  <c r="W15" i="27"/>
  <c r="U15" i="27"/>
  <c r="AA14" i="27"/>
  <c r="Y14" i="27" s="1"/>
  <c r="U14" i="27"/>
  <c r="AA13" i="27"/>
  <c r="Y13" i="27" s="1"/>
  <c r="W13" i="27"/>
  <c r="U13" i="27"/>
  <c r="AA12" i="27"/>
  <c r="Y12" i="27" s="1"/>
  <c r="W12" i="27"/>
  <c r="U12" i="27"/>
  <c r="AA11" i="27"/>
  <c r="X11" i="27"/>
  <c r="V11" i="27"/>
  <c r="AA10" i="27"/>
  <c r="Y10" i="27"/>
  <c r="W10" i="27"/>
  <c r="U10" i="27"/>
  <c r="AA9" i="27"/>
  <c r="W9" i="27" s="1"/>
  <c r="U9" i="27"/>
  <c r="AA8" i="27"/>
  <c r="Y8" i="27"/>
  <c r="W8" i="27"/>
  <c r="U8" i="27"/>
  <c r="AA7" i="27"/>
  <c r="Y7" i="27"/>
  <c r="W7" i="27"/>
  <c r="U7" i="27"/>
  <c r="AA61" i="26"/>
  <c r="W61" i="26" s="1"/>
  <c r="Y61" i="26"/>
  <c r="U61" i="26"/>
  <c r="AA60" i="26"/>
  <c r="Y60" i="26" s="1"/>
  <c r="U60" i="26"/>
  <c r="AA59" i="26"/>
  <c r="V59" i="26"/>
  <c r="AA58" i="26"/>
  <c r="V58" i="26"/>
  <c r="AA57" i="26"/>
  <c r="Y57" i="26" s="1"/>
  <c r="U57" i="26"/>
  <c r="AA56" i="26"/>
  <c r="Y56" i="26" s="1"/>
  <c r="U56" i="26"/>
  <c r="AA55" i="26"/>
  <c r="W55" i="26" s="1"/>
  <c r="Y55" i="26"/>
  <c r="U55" i="26"/>
  <c r="AA54" i="26"/>
  <c r="Y54" i="26" s="1"/>
  <c r="U54" i="26"/>
  <c r="AA53" i="26"/>
  <c r="Y53" i="26"/>
  <c r="W53" i="26"/>
  <c r="U53" i="26"/>
  <c r="AA52" i="26"/>
  <c r="Y52" i="26"/>
  <c r="W52" i="26"/>
  <c r="U52" i="26"/>
  <c r="AA51" i="26"/>
  <c r="Y51" i="26"/>
  <c r="W51" i="26"/>
  <c r="U51" i="26"/>
  <c r="AA50" i="26"/>
  <c r="W50" i="26" s="1"/>
  <c r="U50" i="26"/>
  <c r="AA49" i="26"/>
  <c r="Y49" i="26" s="1"/>
  <c r="U49" i="26"/>
  <c r="AA48" i="26"/>
  <c r="Y48" i="26" s="1"/>
  <c r="U48" i="26"/>
  <c r="AA47" i="26"/>
  <c r="Y47" i="26" s="1"/>
  <c r="U47" i="26"/>
  <c r="AA46" i="26"/>
  <c r="Y46" i="26" s="1"/>
  <c r="W46" i="26"/>
  <c r="U46" i="26"/>
  <c r="AA45" i="26"/>
  <c r="W45" i="26" s="1"/>
  <c r="Y45" i="26"/>
  <c r="U45" i="26"/>
  <c r="AA44" i="26"/>
  <c r="Y44" i="26" s="1"/>
  <c r="U44" i="26"/>
  <c r="AA43" i="26"/>
  <c r="Y43" i="26" s="1"/>
  <c r="U43" i="26"/>
  <c r="AA42" i="26"/>
  <c r="W42" i="26" s="1"/>
  <c r="Y42" i="26"/>
  <c r="U42" i="26"/>
  <c r="AA41" i="26"/>
  <c r="Y41" i="26"/>
  <c r="W41" i="26"/>
  <c r="U41" i="26"/>
  <c r="AA40" i="26"/>
  <c r="W40" i="26" s="1"/>
  <c r="Y40" i="26"/>
  <c r="U40" i="26"/>
  <c r="AA39" i="26"/>
  <c r="Y39" i="26" s="1"/>
  <c r="U39" i="26"/>
  <c r="AA38" i="26"/>
  <c r="Y38" i="26" s="1"/>
  <c r="U38" i="26"/>
  <c r="AA37" i="26"/>
  <c r="Y37" i="26" s="1"/>
  <c r="U37" i="26"/>
  <c r="AA36" i="26"/>
  <c r="Y36" i="26" s="1"/>
  <c r="U36" i="26"/>
  <c r="AA35" i="26"/>
  <c r="W35" i="26" s="1"/>
  <c r="U35" i="26"/>
  <c r="AA34" i="26"/>
  <c r="Y34" i="26" s="1"/>
  <c r="U34" i="26"/>
  <c r="AA33" i="26"/>
  <c r="Y33" i="26" s="1"/>
  <c r="U33" i="26"/>
  <c r="AA32" i="26"/>
  <c r="Y32" i="26" s="1"/>
  <c r="U32" i="26"/>
  <c r="AA31" i="26"/>
  <c r="W31" i="26" s="1"/>
  <c r="U31" i="26"/>
  <c r="AA30" i="26"/>
  <c r="W30" i="26" s="1"/>
  <c r="Y30" i="26"/>
  <c r="U30" i="26"/>
  <c r="AA29" i="26"/>
  <c r="Y29" i="26" s="1"/>
  <c r="U29" i="26"/>
  <c r="AA28" i="26"/>
  <c r="Y28" i="26" s="1"/>
  <c r="U28" i="26"/>
  <c r="AA27" i="26"/>
  <c r="Y27" i="26"/>
  <c r="W27" i="26"/>
  <c r="U27" i="26"/>
  <c r="AA26" i="26"/>
  <c r="Y26" i="26"/>
  <c r="W26" i="26"/>
  <c r="U26" i="26"/>
  <c r="AA25" i="26"/>
  <c r="W25" i="26" s="1"/>
  <c r="Y25" i="26"/>
  <c r="U25" i="26"/>
  <c r="AA24" i="26"/>
  <c r="Y24" i="26" s="1"/>
  <c r="U24" i="26"/>
  <c r="AA23" i="26"/>
  <c r="Y23" i="26"/>
  <c r="W23" i="26"/>
  <c r="U23" i="26"/>
  <c r="AA22" i="26"/>
  <c r="Y22" i="26"/>
  <c r="W22" i="26"/>
  <c r="U22" i="26"/>
  <c r="AA21" i="26"/>
  <c r="Y21" i="26"/>
  <c r="W21" i="26"/>
  <c r="U21" i="26"/>
  <c r="AA20" i="26"/>
  <c r="W20" i="26" s="1"/>
  <c r="Y20" i="26"/>
  <c r="U20" i="26"/>
  <c r="AA19" i="26"/>
  <c r="Y19" i="26" s="1"/>
  <c r="U19" i="26"/>
  <c r="AA18" i="26"/>
  <c r="Y18" i="26" s="1"/>
  <c r="U18" i="26"/>
  <c r="AA17" i="26"/>
  <c r="Y17" i="26"/>
  <c r="W17" i="26"/>
  <c r="U17" i="26"/>
  <c r="AA16" i="26"/>
  <c r="Y16" i="26"/>
  <c r="W16" i="26"/>
  <c r="U16" i="26"/>
  <c r="AA15" i="26"/>
  <c r="W15" i="26" s="1"/>
  <c r="Y15" i="26"/>
  <c r="U15" i="26"/>
  <c r="AA14" i="26"/>
  <c r="Y14" i="26" s="1"/>
  <c r="U14" i="26"/>
  <c r="AA13" i="26"/>
  <c r="Y13" i="26"/>
  <c r="W13" i="26"/>
  <c r="U13" i="26"/>
  <c r="AA12" i="26"/>
  <c r="Y12" i="26"/>
  <c r="W12" i="26"/>
  <c r="U12" i="26"/>
  <c r="AA11" i="26"/>
  <c r="X11" i="26"/>
  <c r="V11" i="26"/>
  <c r="AA10" i="26"/>
  <c r="Y10" i="26"/>
  <c r="W10" i="26"/>
  <c r="U10" i="26"/>
  <c r="AA9" i="26"/>
  <c r="W9" i="26" s="1"/>
  <c r="U9" i="26"/>
  <c r="AA8" i="26"/>
  <c r="Y8" i="26"/>
  <c r="W8" i="26"/>
  <c r="U8" i="26"/>
  <c r="AA7" i="26"/>
  <c r="Y7" i="26"/>
  <c r="W7" i="26"/>
  <c r="U7" i="26"/>
  <c r="AA61" i="25"/>
  <c r="Y61" i="25" s="1"/>
  <c r="U61" i="25"/>
  <c r="AA60" i="25"/>
  <c r="Y60" i="25" s="1"/>
  <c r="U60" i="25"/>
  <c r="AA59" i="25"/>
  <c r="V59" i="25"/>
  <c r="AA58" i="25"/>
  <c r="V58" i="25"/>
  <c r="AA57" i="25"/>
  <c r="Y57" i="25" s="1"/>
  <c r="W57" i="25"/>
  <c r="U57" i="25"/>
  <c r="AA56" i="25"/>
  <c r="Y56" i="25" s="1"/>
  <c r="W56" i="25"/>
  <c r="U56" i="25"/>
  <c r="AA55" i="25"/>
  <c r="Y55" i="25" s="1"/>
  <c r="U55" i="25"/>
  <c r="AA54" i="25"/>
  <c r="Y54" i="25" s="1"/>
  <c r="U54" i="25"/>
  <c r="AA53" i="25"/>
  <c r="Y53" i="25"/>
  <c r="W53" i="25"/>
  <c r="U53" i="25"/>
  <c r="AA52" i="25"/>
  <c r="Y52" i="25" s="1"/>
  <c r="W52" i="25"/>
  <c r="U52" i="25"/>
  <c r="AA51" i="25"/>
  <c r="Y51" i="25" s="1"/>
  <c r="W51" i="25"/>
  <c r="U51" i="25"/>
  <c r="AA50" i="25"/>
  <c r="Y50" i="25" s="1"/>
  <c r="U50" i="25"/>
  <c r="AA49" i="25"/>
  <c r="Y49" i="25" s="1"/>
  <c r="U49" i="25"/>
  <c r="AA48" i="25"/>
  <c r="Y48" i="25" s="1"/>
  <c r="U48" i="25"/>
  <c r="AA47" i="25"/>
  <c r="Y47" i="25" s="1"/>
  <c r="U47" i="25"/>
  <c r="AA46" i="25"/>
  <c r="Y46" i="25" s="1"/>
  <c r="U46" i="25"/>
  <c r="AA45" i="25"/>
  <c r="Y45" i="25" s="1"/>
  <c r="U45" i="25"/>
  <c r="AA44" i="25"/>
  <c r="Y44" i="25" s="1"/>
  <c r="U44" i="25"/>
  <c r="AA43" i="25"/>
  <c r="Y43" i="25"/>
  <c r="W43" i="25"/>
  <c r="U43" i="25"/>
  <c r="AA42" i="25"/>
  <c r="Y42" i="25" s="1"/>
  <c r="U42" i="25"/>
  <c r="AA41" i="25"/>
  <c r="Y41" i="25"/>
  <c r="W41" i="25"/>
  <c r="U41" i="25"/>
  <c r="AA40" i="25"/>
  <c r="Y40" i="25" s="1"/>
  <c r="U40" i="25"/>
  <c r="AA39" i="25"/>
  <c r="Y39" i="25" s="1"/>
  <c r="U39" i="25"/>
  <c r="AA38" i="25"/>
  <c r="Y38" i="25" s="1"/>
  <c r="W38" i="25"/>
  <c r="U38" i="25"/>
  <c r="AA37" i="25"/>
  <c r="Y37" i="25" s="1"/>
  <c r="W37" i="25"/>
  <c r="U37" i="25"/>
  <c r="AA36" i="25"/>
  <c r="Y36" i="25" s="1"/>
  <c r="U36" i="25"/>
  <c r="AA35" i="25"/>
  <c r="Y35" i="25" s="1"/>
  <c r="U35" i="25"/>
  <c r="AA34" i="25"/>
  <c r="Y34" i="25" s="1"/>
  <c r="U34" i="25"/>
  <c r="AA33" i="25"/>
  <c r="Y33" i="25"/>
  <c r="W33" i="25"/>
  <c r="U33" i="25"/>
  <c r="AA32" i="25"/>
  <c r="Y32" i="25" s="1"/>
  <c r="W32" i="25"/>
  <c r="U32" i="25"/>
  <c r="AA31" i="25"/>
  <c r="Y31" i="25" s="1"/>
  <c r="W31" i="25"/>
  <c r="U31" i="25"/>
  <c r="AA30" i="25"/>
  <c r="Y30" i="25" s="1"/>
  <c r="U30" i="25"/>
  <c r="AA29" i="25"/>
  <c r="Y29" i="25" s="1"/>
  <c r="U29" i="25"/>
  <c r="AA28" i="25"/>
  <c r="Y28" i="25" s="1"/>
  <c r="U28" i="25"/>
  <c r="AA27" i="25"/>
  <c r="Y27" i="25"/>
  <c r="W27" i="25"/>
  <c r="U27" i="25"/>
  <c r="AA26" i="25"/>
  <c r="Y26" i="25" s="1"/>
  <c r="W26" i="25"/>
  <c r="U26" i="25"/>
  <c r="AA25" i="25"/>
  <c r="Y25" i="25" s="1"/>
  <c r="U25" i="25"/>
  <c r="AA24" i="25"/>
  <c r="Y24" i="25" s="1"/>
  <c r="U24" i="25"/>
  <c r="AA23" i="25"/>
  <c r="Y23" i="25"/>
  <c r="W23" i="25"/>
  <c r="U23" i="25"/>
  <c r="AA22" i="25"/>
  <c r="Y22" i="25" s="1"/>
  <c r="U22" i="25"/>
  <c r="AA21" i="25"/>
  <c r="Y21" i="25"/>
  <c r="W21" i="25"/>
  <c r="U21" i="25"/>
  <c r="AA20" i="25"/>
  <c r="Y20" i="25" s="1"/>
  <c r="U20" i="25"/>
  <c r="AA19" i="25"/>
  <c r="Y19" i="25" s="1"/>
  <c r="U19" i="25"/>
  <c r="AA18" i="25"/>
  <c r="Y18" i="25" s="1"/>
  <c r="W18" i="25"/>
  <c r="U18" i="25"/>
  <c r="AA17" i="25"/>
  <c r="Y17" i="25" s="1"/>
  <c r="U17" i="25"/>
  <c r="AA16" i="25"/>
  <c r="Y16" i="25" s="1"/>
  <c r="W16" i="25"/>
  <c r="U16" i="25"/>
  <c r="AA15" i="25"/>
  <c r="Y15" i="25" s="1"/>
  <c r="U15" i="25"/>
  <c r="AA14" i="25"/>
  <c r="Y14" i="25" s="1"/>
  <c r="U14" i="25"/>
  <c r="AA13" i="25"/>
  <c r="Y13" i="25"/>
  <c r="W13" i="25"/>
  <c r="U13" i="25"/>
  <c r="AA12" i="25"/>
  <c r="Y12" i="25" s="1"/>
  <c r="W12" i="25"/>
  <c r="U12" i="25"/>
  <c r="AA11" i="25"/>
  <c r="X11" i="25"/>
  <c r="V11" i="25"/>
  <c r="AA10" i="25"/>
  <c r="Y10" i="25"/>
  <c r="W10" i="25"/>
  <c r="U10" i="25"/>
  <c r="AA9" i="25"/>
  <c r="W9" i="25" s="1"/>
  <c r="U9" i="25"/>
  <c r="AA8" i="25"/>
  <c r="Y8" i="25"/>
  <c r="W8" i="25"/>
  <c r="U8" i="25"/>
  <c r="AA7" i="25"/>
  <c r="Y7" i="25"/>
  <c r="W7" i="25"/>
  <c r="U7" i="25"/>
  <c r="AA61" i="24"/>
  <c r="Y61" i="24" s="1"/>
  <c r="U61" i="24"/>
  <c r="AA60" i="24"/>
  <c r="Y60" i="24" s="1"/>
  <c r="U60" i="24"/>
  <c r="AA59" i="24"/>
  <c r="V59" i="24"/>
  <c r="AA58" i="24"/>
  <c r="V58" i="24"/>
  <c r="AA57" i="24"/>
  <c r="Y57" i="24" s="1"/>
  <c r="U57" i="24"/>
  <c r="AA56" i="24"/>
  <c r="Y56" i="24" s="1"/>
  <c r="W56" i="24"/>
  <c r="U56" i="24"/>
  <c r="AA55" i="24"/>
  <c r="Y55" i="24" s="1"/>
  <c r="U55" i="24"/>
  <c r="AA54" i="24"/>
  <c r="Y54" i="24" s="1"/>
  <c r="U54" i="24"/>
  <c r="AA53" i="24"/>
  <c r="W53" i="24" s="1"/>
  <c r="U53" i="24"/>
  <c r="AA52" i="24"/>
  <c r="Y52" i="24" s="1"/>
  <c r="U52" i="24"/>
  <c r="AA51" i="24"/>
  <c r="Y51" i="24"/>
  <c r="W51" i="24"/>
  <c r="U51" i="24"/>
  <c r="AA50" i="24"/>
  <c r="Y50" i="24" s="1"/>
  <c r="U50" i="24"/>
  <c r="AA49" i="24"/>
  <c r="Y49" i="24" s="1"/>
  <c r="U49" i="24"/>
  <c r="AA48" i="24"/>
  <c r="W48" i="24" s="1"/>
  <c r="U48" i="24"/>
  <c r="AA47" i="24"/>
  <c r="Y47" i="24" s="1"/>
  <c r="U47" i="24"/>
  <c r="AA46" i="24"/>
  <c r="Y46" i="24" s="1"/>
  <c r="U46" i="24"/>
  <c r="AA45" i="24"/>
  <c r="Y45" i="24" s="1"/>
  <c r="U45" i="24"/>
  <c r="AA44" i="24"/>
  <c r="Y44" i="24" s="1"/>
  <c r="U44" i="24"/>
  <c r="AA43" i="24"/>
  <c r="Y43" i="24" s="1"/>
  <c r="U43" i="24"/>
  <c r="AA42" i="24"/>
  <c r="Y42" i="24"/>
  <c r="W42" i="24"/>
  <c r="U42" i="24"/>
  <c r="AA41" i="24"/>
  <c r="Y41" i="24" s="1"/>
  <c r="U41" i="24"/>
  <c r="AA40" i="24"/>
  <c r="Y40" i="24" s="1"/>
  <c r="U40" i="24"/>
  <c r="AA39" i="24"/>
  <c r="Y39" i="24" s="1"/>
  <c r="U39" i="24"/>
  <c r="AA38" i="24"/>
  <c r="Y38" i="24" s="1"/>
  <c r="W38" i="24"/>
  <c r="U38" i="24"/>
  <c r="AA37" i="24"/>
  <c r="Y37" i="24" s="1"/>
  <c r="W37" i="24"/>
  <c r="U37" i="24"/>
  <c r="AA36" i="24"/>
  <c r="Y36" i="24"/>
  <c r="W36" i="24"/>
  <c r="U36" i="24"/>
  <c r="AA35" i="24"/>
  <c r="Y35" i="24" s="1"/>
  <c r="U35" i="24"/>
  <c r="AA34" i="24"/>
  <c r="Y34" i="24" s="1"/>
  <c r="U34" i="24"/>
  <c r="AA33" i="24"/>
  <c r="Y33" i="24" s="1"/>
  <c r="U33" i="24"/>
  <c r="AA32" i="24"/>
  <c r="Y32" i="24" s="1"/>
  <c r="W32" i="24"/>
  <c r="U32" i="24"/>
  <c r="AA31" i="24"/>
  <c r="Y31" i="24" s="1"/>
  <c r="U31" i="24"/>
  <c r="AA30" i="24"/>
  <c r="Y30" i="24" s="1"/>
  <c r="U30" i="24"/>
  <c r="AA29" i="24"/>
  <c r="Y29" i="24" s="1"/>
  <c r="U29" i="24"/>
  <c r="AA28" i="24"/>
  <c r="Y28" i="24"/>
  <c r="W28" i="24"/>
  <c r="U28" i="24"/>
  <c r="AA27" i="24"/>
  <c r="Y27" i="24"/>
  <c r="W27" i="24"/>
  <c r="U27" i="24"/>
  <c r="AA26" i="24"/>
  <c r="Y26" i="24"/>
  <c r="W26" i="24"/>
  <c r="U26" i="24"/>
  <c r="AA25" i="24"/>
  <c r="Y25" i="24" s="1"/>
  <c r="U25" i="24"/>
  <c r="AA24" i="24"/>
  <c r="Y24" i="24" s="1"/>
  <c r="U24" i="24"/>
  <c r="AA23" i="24"/>
  <c r="W23" i="24" s="1"/>
  <c r="Y23" i="24"/>
  <c r="U23" i="24"/>
  <c r="AA22" i="24"/>
  <c r="Y22" i="24"/>
  <c r="W22" i="24"/>
  <c r="U22" i="24"/>
  <c r="AA21" i="24"/>
  <c r="Y21" i="24"/>
  <c r="W21" i="24"/>
  <c r="U21" i="24"/>
  <c r="AA20" i="24"/>
  <c r="Y20" i="24" s="1"/>
  <c r="U20" i="24"/>
  <c r="AA19" i="24"/>
  <c r="Y19" i="24" s="1"/>
  <c r="U19" i="24"/>
  <c r="AA18" i="24"/>
  <c r="W18" i="24" s="1"/>
  <c r="Y18" i="24"/>
  <c r="U18" i="24"/>
  <c r="AA17" i="24"/>
  <c r="Y17" i="24" s="1"/>
  <c r="W17" i="24"/>
  <c r="U17" i="24"/>
  <c r="AA16" i="24"/>
  <c r="Y16" i="24"/>
  <c r="W16" i="24"/>
  <c r="U16" i="24"/>
  <c r="AA15" i="24"/>
  <c r="Y15" i="24" s="1"/>
  <c r="U15" i="24"/>
  <c r="AA14" i="24"/>
  <c r="Y14" i="24" s="1"/>
  <c r="U14" i="24"/>
  <c r="AA13" i="24"/>
  <c r="Y13" i="24"/>
  <c r="W13" i="24"/>
  <c r="U13" i="24"/>
  <c r="AA12" i="24"/>
  <c r="Y12" i="24"/>
  <c r="W12" i="24"/>
  <c r="U12" i="24"/>
  <c r="AA11" i="24"/>
  <c r="X11" i="24"/>
  <c r="V11" i="24"/>
  <c r="AA10" i="24"/>
  <c r="Y10" i="24"/>
  <c r="W10" i="24"/>
  <c r="U10" i="24"/>
  <c r="AA9" i="24"/>
  <c r="W9" i="24" s="1"/>
  <c r="U9" i="24"/>
  <c r="AA8" i="24"/>
  <c r="Y8" i="24"/>
  <c r="W8" i="24"/>
  <c r="U8" i="24"/>
  <c r="AA7" i="24"/>
  <c r="Y7" i="24"/>
  <c r="W7" i="24"/>
  <c r="U7" i="24"/>
  <c r="AA61" i="23"/>
  <c r="Y61" i="23" s="1"/>
  <c r="U61" i="23"/>
  <c r="AA60" i="23"/>
  <c r="Y60" i="23" s="1"/>
  <c r="U60" i="23"/>
  <c r="AA59" i="23"/>
  <c r="V59" i="23"/>
  <c r="AA58" i="23"/>
  <c r="V58" i="23"/>
  <c r="AA57" i="23"/>
  <c r="Y57" i="23" s="1"/>
  <c r="U57" i="23"/>
  <c r="AA56" i="23"/>
  <c r="Y56" i="23" s="1"/>
  <c r="U56" i="23"/>
  <c r="AA55" i="23"/>
  <c r="Y55" i="23" s="1"/>
  <c r="U55" i="23"/>
  <c r="AA54" i="23"/>
  <c r="Y54" i="23" s="1"/>
  <c r="U54" i="23"/>
  <c r="AA53" i="23"/>
  <c r="Y53" i="23" s="1"/>
  <c r="U53" i="23"/>
  <c r="AA52" i="23"/>
  <c r="Y52" i="23" s="1"/>
  <c r="U52" i="23"/>
  <c r="AA51" i="23"/>
  <c r="W51" i="23" s="1"/>
  <c r="Y51" i="23"/>
  <c r="U51" i="23"/>
  <c r="AA50" i="23"/>
  <c r="Y50" i="23" s="1"/>
  <c r="U50" i="23"/>
  <c r="AA49" i="23"/>
  <c r="Y49" i="23" s="1"/>
  <c r="U49" i="23"/>
  <c r="AA48" i="23"/>
  <c r="Y48" i="23" s="1"/>
  <c r="U48" i="23"/>
  <c r="AA47" i="23"/>
  <c r="Y47" i="23" s="1"/>
  <c r="U47" i="23"/>
  <c r="AA46" i="23"/>
  <c r="Y46" i="23"/>
  <c r="W46" i="23"/>
  <c r="U46" i="23"/>
  <c r="AA45" i="23"/>
  <c r="Y45" i="23" s="1"/>
  <c r="U45" i="23"/>
  <c r="AA44" i="23"/>
  <c r="Y44" i="23" s="1"/>
  <c r="U44" i="23"/>
  <c r="AA43" i="23"/>
  <c r="Y43" i="23" s="1"/>
  <c r="U43" i="23"/>
  <c r="AA42" i="23"/>
  <c r="Y42" i="23" s="1"/>
  <c r="U42" i="23"/>
  <c r="AA41" i="23"/>
  <c r="Y41" i="23" s="1"/>
  <c r="U41" i="23"/>
  <c r="AA40" i="23"/>
  <c r="Y40" i="23" s="1"/>
  <c r="U40" i="23"/>
  <c r="AA39" i="23"/>
  <c r="Y39" i="23" s="1"/>
  <c r="U39" i="23"/>
  <c r="AA38" i="23"/>
  <c r="Y38" i="23" s="1"/>
  <c r="W38" i="23"/>
  <c r="U38" i="23"/>
  <c r="AA37" i="23"/>
  <c r="Y37" i="23" s="1"/>
  <c r="U37" i="23"/>
  <c r="AA36" i="23"/>
  <c r="Y36" i="23" s="1"/>
  <c r="W36" i="23"/>
  <c r="U36" i="23"/>
  <c r="AA35" i="23"/>
  <c r="Y35" i="23" s="1"/>
  <c r="U35" i="23"/>
  <c r="AA34" i="23"/>
  <c r="Y34" i="23" s="1"/>
  <c r="U34" i="23"/>
  <c r="AA33" i="23"/>
  <c r="Y33" i="23" s="1"/>
  <c r="W33" i="23"/>
  <c r="U33" i="23"/>
  <c r="AA32" i="23"/>
  <c r="Y32" i="23" s="1"/>
  <c r="U32" i="23"/>
  <c r="AA31" i="23"/>
  <c r="Y31" i="23" s="1"/>
  <c r="W31" i="23"/>
  <c r="U31" i="23"/>
  <c r="AA30" i="23"/>
  <c r="Y30" i="23" s="1"/>
  <c r="U30" i="23"/>
  <c r="AA29" i="23"/>
  <c r="Y29" i="23" s="1"/>
  <c r="U29" i="23"/>
  <c r="AA28" i="23"/>
  <c r="Y28" i="23"/>
  <c r="W28" i="23"/>
  <c r="U28" i="23"/>
  <c r="AA27" i="23"/>
  <c r="Y27" i="23"/>
  <c r="W27" i="23"/>
  <c r="U27" i="23"/>
  <c r="AA26" i="23"/>
  <c r="Y26" i="23"/>
  <c r="W26" i="23"/>
  <c r="U26" i="23"/>
  <c r="AA25" i="23"/>
  <c r="Y25" i="23" s="1"/>
  <c r="U25" i="23"/>
  <c r="AA24" i="23"/>
  <c r="Y24" i="23" s="1"/>
  <c r="U24" i="23"/>
  <c r="AA23" i="23"/>
  <c r="W23" i="23" s="1"/>
  <c r="Y23" i="23"/>
  <c r="U23" i="23"/>
  <c r="AA22" i="23"/>
  <c r="Y22" i="23"/>
  <c r="W22" i="23"/>
  <c r="U22" i="23"/>
  <c r="AA21" i="23"/>
  <c r="Y21" i="23"/>
  <c r="W21" i="23"/>
  <c r="U21" i="23"/>
  <c r="AA20" i="23"/>
  <c r="Y20" i="23" s="1"/>
  <c r="U20" i="23"/>
  <c r="AA19" i="23"/>
  <c r="Y19" i="23" s="1"/>
  <c r="U19" i="23"/>
  <c r="AA18" i="23"/>
  <c r="Y18" i="23"/>
  <c r="W18" i="23"/>
  <c r="U18" i="23"/>
  <c r="AA17" i="23"/>
  <c r="Y17" i="23" s="1"/>
  <c r="U17" i="23"/>
  <c r="AA16" i="23"/>
  <c r="Y16" i="23"/>
  <c r="W16" i="23"/>
  <c r="U16" i="23"/>
  <c r="AA15" i="23"/>
  <c r="Y15" i="23" s="1"/>
  <c r="U15" i="23"/>
  <c r="AA14" i="23"/>
  <c r="Y14" i="23" s="1"/>
  <c r="U14" i="23"/>
  <c r="AA13" i="23"/>
  <c r="W13" i="23" s="1"/>
  <c r="Y13" i="23"/>
  <c r="U13" i="23"/>
  <c r="AA12" i="23"/>
  <c r="W12" i="23" s="1"/>
  <c r="Y12" i="23"/>
  <c r="U12" i="23"/>
  <c r="AA11" i="23"/>
  <c r="X11" i="23"/>
  <c r="V11" i="23"/>
  <c r="AA10" i="23"/>
  <c r="Y10" i="23"/>
  <c r="W10" i="23"/>
  <c r="U10" i="23"/>
  <c r="AA9" i="23"/>
  <c r="W9" i="23" s="1"/>
  <c r="U9" i="23"/>
  <c r="AA8" i="23"/>
  <c r="Y8" i="23"/>
  <c r="W8" i="23"/>
  <c r="U8" i="23"/>
  <c r="AA7" i="23"/>
  <c r="Y7" i="23"/>
  <c r="W7" i="23"/>
  <c r="U7" i="23"/>
  <c r="AA61" i="22"/>
  <c r="Y61" i="22" s="1"/>
  <c r="W61" i="22"/>
  <c r="U61" i="22"/>
  <c r="AA60" i="22"/>
  <c r="Y60" i="22" s="1"/>
  <c r="W60" i="22"/>
  <c r="U60" i="22"/>
  <c r="AA59" i="22"/>
  <c r="V59" i="22"/>
  <c r="AA58" i="22"/>
  <c r="V58" i="22"/>
  <c r="AA57" i="22"/>
  <c r="Y57" i="22" s="1"/>
  <c r="W57" i="22"/>
  <c r="U57" i="22"/>
  <c r="AA56" i="22"/>
  <c r="Y56" i="22" s="1"/>
  <c r="U56" i="22"/>
  <c r="AA55" i="22"/>
  <c r="W55" i="22" s="1"/>
  <c r="Y55" i="22"/>
  <c r="U55" i="22"/>
  <c r="AA54" i="22"/>
  <c r="W54" i="22" s="1"/>
  <c r="Y54" i="22"/>
  <c r="U54" i="22"/>
  <c r="AA53" i="22"/>
  <c r="Y53" i="22" s="1"/>
  <c r="U53" i="22"/>
  <c r="AA52" i="22"/>
  <c r="Y52" i="22" s="1"/>
  <c r="W52" i="22"/>
  <c r="U52" i="22"/>
  <c r="AA51" i="22"/>
  <c r="Y51" i="22"/>
  <c r="W51" i="22"/>
  <c r="U51" i="22"/>
  <c r="AA50" i="22"/>
  <c r="Y50" i="22" s="1"/>
  <c r="U50" i="22"/>
  <c r="AA49" i="22"/>
  <c r="Y49" i="22"/>
  <c r="W49" i="22"/>
  <c r="U49" i="22"/>
  <c r="AA48" i="22"/>
  <c r="Y48" i="22" s="1"/>
  <c r="U48" i="22"/>
  <c r="AA47" i="22"/>
  <c r="Y47" i="22" s="1"/>
  <c r="U47" i="22"/>
  <c r="AA46" i="22"/>
  <c r="Y46" i="22" s="1"/>
  <c r="U46" i="22"/>
  <c r="AA45" i="22"/>
  <c r="Y45" i="22" s="1"/>
  <c r="U45" i="22"/>
  <c r="AA44" i="22"/>
  <c r="Y44" i="22" s="1"/>
  <c r="U44" i="22"/>
  <c r="AA43" i="22"/>
  <c r="Y43" i="22" s="1"/>
  <c r="W43" i="22"/>
  <c r="U43" i="22"/>
  <c r="AA42" i="22"/>
  <c r="Y42" i="22" s="1"/>
  <c r="U42" i="22"/>
  <c r="AA41" i="22"/>
  <c r="Y41" i="22" s="1"/>
  <c r="W41" i="22"/>
  <c r="U41" i="22"/>
  <c r="AA40" i="22"/>
  <c r="W40" i="22" s="1"/>
  <c r="U40" i="22"/>
  <c r="AA39" i="22"/>
  <c r="Y39" i="22" s="1"/>
  <c r="U39" i="22"/>
  <c r="AA38" i="22"/>
  <c r="Y38" i="22" s="1"/>
  <c r="U38" i="22"/>
  <c r="AA37" i="22"/>
  <c r="Y37" i="22" s="1"/>
  <c r="U37" i="22"/>
  <c r="AA36" i="22"/>
  <c r="Y36" i="22"/>
  <c r="W36" i="22"/>
  <c r="U36" i="22"/>
  <c r="AA35" i="22"/>
  <c r="Y35" i="22" s="1"/>
  <c r="W35" i="22"/>
  <c r="U35" i="22"/>
  <c r="AA34" i="22"/>
  <c r="Y34" i="22" s="1"/>
  <c r="U34" i="22"/>
  <c r="AA33" i="22"/>
  <c r="Y33" i="22" s="1"/>
  <c r="U33" i="22"/>
  <c r="AA32" i="22"/>
  <c r="Y32" i="22"/>
  <c r="W32" i="22"/>
  <c r="U32" i="22"/>
  <c r="AA31" i="22"/>
  <c r="Y31" i="22" s="1"/>
  <c r="W31" i="22"/>
  <c r="U31" i="22"/>
  <c r="AA30" i="22"/>
  <c r="Y30" i="22" s="1"/>
  <c r="U30" i="22"/>
  <c r="AA29" i="22"/>
  <c r="Y29" i="22"/>
  <c r="W29" i="22"/>
  <c r="U29" i="22"/>
  <c r="AA28" i="22"/>
  <c r="Y28" i="22"/>
  <c r="W28" i="22"/>
  <c r="U28" i="22"/>
  <c r="AA27" i="22"/>
  <c r="Y27" i="22"/>
  <c r="W27" i="22"/>
  <c r="U27" i="22"/>
  <c r="AA26" i="22"/>
  <c r="Y26" i="22"/>
  <c r="W26" i="22"/>
  <c r="U26" i="22"/>
  <c r="AA25" i="22"/>
  <c r="Y25" i="22" s="1"/>
  <c r="W25" i="22"/>
  <c r="U25" i="22"/>
  <c r="AA24" i="22"/>
  <c r="Y24" i="22" s="1"/>
  <c r="U24" i="22"/>
  <c r="AA23" i="22"/>
  <c r="Y23" i="22"/>
  <c r="W23" i="22"/>
  <c r="U23" i="22"/>
  <c r="AA22" i="22"/>
  <c r="Y22" i="22"/>
  <c r="W22" i="22"/>
  <c r="U22" i="22"/>
  <c r="AA21" i="22"/>
  <c r="Y21" i="22"/>
  <c r="W21" i="22"/>
  <c r="U21" i="22"/>
  <c r="AA20" i="22"/>
  <c r="Y20" i="22" s="1"/>
  <c r="W20" i="22"/>
  <c r="U20" i="22"/>
  <c r="AA19" i="22"/>
  <c r="Y19" i="22" s="1"/>
  <c r="U19" i="22"/>
  <c r="AA18" i="22"/>
  <c r="Y18" i="22"/>
  <c r="W18" i="22"/>
  <c r="U18" i="22"/>
  <c r="AA17" i="22"/>
  <c r="Y17" i="22" s="1"/>
  <c r="U17" i="22"/>
  <c r="AA16" i="22"/>
  <c r="Y16" i="22"/>
  <c r="W16" i="22"/>
  <c r="U16" i="22"/>
  <c r="AA15" i="22"/>
  <c r="Y15" i="22" s="1"/>
  <c r="W15" i="22"/>
  <c r="U15" i="22"/>
  <c r="AA14" i="22"/>
  <c r="Y14" i="22" s="1"/>
  <c r="U14" i="22"/>
  <c r="AA13" i="22"/>
  <c r="Y13" i="22" s="1"/>
  <c r="W13" i="22"/>
  <c r="U13" i="22"/>
  <c r="AA12" i="22"/>
  <c r="Y12" i="22" s="1"/>
  <c r="U12" i="22"/>
  <c r="AA11" i="22"/>
  <c r="X11" i="22"/>
  <c r="V11" i="22"/>
  <c r="AA10" i="22"/>
  <c r="Y10" i="22"/>
  <c r="W10" i="22"/>
  <c r="U10" i="22"/>
  <c r="AA9" i="22"/>
  <c r="Y9" i="22" s="1"/>
  <c r="U9" i="22"/>
  <c r="AA8" i="22"/>
  <c r="Y8" i="22"/>
  <c r="W8" i="22"/>
  <c r="U8" i="22"/>
  <c r="AA7" i="22"/>
  <c r="Y7" i="22"/>
  <c r="W7" i="22"/>
  <c r="U7" i="22"/>
  <c r="AA61" i="21"/>
  <c r="Y61" i="21" s="1"/>
  <c r="U61" i="21"/>
  <c r="AA60" i="21"/>
  <c r="Y60" i="21" s="1"/>
  <c r="U60" i="21"/>
  <c r="AA59" i="21"/>
  <c r="V59" i="21"/>
  <c r="AA58" i="21"/>
  <c r="V58" i="21"/>
  <c r="AA57" i="21"/>
  <c r="Y57" i="21" s="1"/>
  <c r="U57" i="21"/>
  <c r="AA56" i="21"/>
  <c r="Y56" i="21" s="1"/>
  <c r="U56" i="21"/>
  <c r="AA55" i="21"/>
  <c r="Y55" i="21" s="1"/>
  <c r="W55" i="21"/>
  <c r="U55" i="21"/>
  <c r="AA54" i="21"/>
  <c r="Y54" i="21" s="1"/>
  <c r="U54" i="21"/>
  <c r="AA53" i="21"/>
  <c r="Y53" i="21"/>
  <c r="W53" i="21"/>
  <c r="U53" i="21"/>
  <c r="AA52" i="21"/>
  <c r="Y52" i="21" s="1"/>
  <c r="U52" i="21"/>
  <c r="AA51" i="21"/>
  <c r="Y51" i="21"/>
  <c r="W51" i="21"/>
  <c r="U51" i="21"/>
  <c r="AA50" i="21"/>
  <c r="Y50" i="21" s="1"/>
  <c r="W50" i="21"/>
  <c r="U50" i="21"/>
  <c r="AA49" i="21"/>
  <c r="Y49" i="21" s="1"/>
  <c r="U49" i="21"/>
  <c r="AA48" i="21"/>
  <c r="Y48" i="21" s="1"/>
  <c r="U48" i="21"/>
  <c r="AA47" i="21"/>
  <c r="W47" i="21" s="1"/>
  <c r="U47" i="21"/>
  <c r="AA46" i="21"/>
  <c r="Y46" i="21" s="1"/>
  <c r="W46" i="21"/>
  <c r="U46" i="21"/>
  <c r="AA45" i="21"/>
  <c r="Y45" i="21" s="1"/>
  <c r="U45" i="21"/>
  <c r="AA44" i="21"/>
  <c r="Y44" i="21" s="1"/>
  <c r="U44" i="21"/>
  <c r="AA43" i="21"/>
  <c r="Y43" i="21" s="1"/>
  <c r="U43" i="21"/>
  <c r="AA42" i="21"/>
  <c r="Y42" i="21" s="1"/>
  <c r="U42" i="21"/>
  <c r="AA41" i="21"/>
  <c r="Y41" i="21" s="1"/>
  <c r="W41" i="21"/>
  <c r="U41" i="21"/>
  <c r="AA40" i="21"/>
  <c r="Y40" i="21" s="1"/>
  <c r="U40" i="21"/>
  <c r="AA39" i="21"/>
  <c r="Y39" i="21" s="1"/>
  <c r="U39" i="21"/>
  <c r="AA38" i="21"/>
  <c r="Y38" i="21" s="1"/>
  <c r="U38" i="21"/>
  <c r="AA37" i="21"/>
  <c r="Y37" i="21" s="1"/>
  <c r="U37" i="21"/>
  <c r="AA36" i="21"/>
  <c r="Y36" i="21" s="1"/>
  <c r="U36" i="21"/>
  <c r="AA35" i="21"/>
  <c r="Y35" i="21" s="1"/>
  <c r="U35" i="21"/>
  <c r="AA34" i="21"/>
  <c r="Y34" i="21" s="1"/>
  <c r="U34" i="21"/>
  <c r="AA33" i="21"/>
  <c r="Y33" i="21" s="1"/>
  <c r="U33" i="21"/>
  <c r="AA32" i="21"/>
  <c r="Y32" i="21" s="1"/>
  <c r="U32" i="21"/>
  <c r="AA31" i="21"/>
  <c r="Y31" i="21" s="1"/>
  <c r="U31" i="21"/>
  <c r="AA30" i="21"/>
  <c r="Y30" i="21" s="1"/>
  <c r="U30" i="21"/>
  <c r="AA29" i="21"/>
  <c r="Y29" i="21" s="1"/>
  <c r="U29" i="21"/>
  <c r="AA28" i="21"/>
  <c r="Y28" i="21"/>
  <c r="W28" i="21"/>
  <c r="U28" i="21"/>
  <c r="AA27" i="21"/>
  <c r="W27" i="21" s="1"/>
  <c r="Y27" i="21"/>
  <c r="U27" i="21"/>
  <c r="AA26" i="21"/>
  <c r="Y26" i="21"/>
  <c r="W26" i="21"/>
  <c r="U26" i="21"/>
  <c r="AA25" i="21"/>
  <c r="Y25" i="21" s="1"/>
  <c r="U25" i="21"/>
  <c r="AA24" i="21"/>
  <c r="Y24" i="21" s="1"/>
  <c r="U24" i="21"/>
  <c r="AA23" i="21"/>
  <c r="Y23" i="21"/>
  <c r="W23" i="21"/>
  <c r="U23" i="21"/>
  <c r="AA22" i="21"/>
  <c r="Y22" i="21"/>
  <c r="W22" i="21"/>
  <c r="U22" i="21"/>
  <c r="AA21" i="21"/>
  <c r="W21" i="21" s="1"/>
  <c r="Y21" i="21"/>
  <c r="U21" i="21"/>
  <c r="AA20" i="21"/>
  <c r="Y20" i="21" s="1"/>
  <c r="U20" i="21"/>
  <c r="AA19" i="21"/>
  <c r="Y19" i="21" s="1"/>
  <c r="U19" i="21"/>
  <c r="AA18" i="21"/>
  <c r="Y18" i="21"/>
  <c r="W18" i="21"/>
  <c r="U18" i="21"/>
  <c r="AA17" i="21"/>
  <c r="Y17" i="21" s="1"/>
  <c r="U17" i="21"/>
  <c r="AA16" i="21"/>
  <c r="W16" i="21" s="1"/>
  <c r="Y16" i="21"/>
  <c r="U16" i="21"/>
  <c r="AA15" i="21"/>
  <c r="Y15" i="21" s="1"/>
  <c r="U15" i="21"/>
  <c r="AA14" i="21"/>
  <c r="Y14" i="21" s="1"/>
  <c r="U14" i="21"/>
  <c r="AA13" i="21"/>
  <c r="Y13" i="21"/>
  <c r="W13" i="21"/>
  <c r="U13" i="21"/>
  <c r="AA12" i="21"/>
  <c r="Y12" i="21"/>
  <c r="W12" i="21"/>
  <c r="U12" i="21"/>
  <c r="AA11" i="21"/>
  <c r="X11" i="21"/>
  <c r="V11" i="21"/>
  <c r="AA10" i="21"/>
  <c r="Y10" i="21"/>
  <c r="W10" i="21"/>
  <c r="U10" i="21"/>
  <c r="AA9" i="21"/>
  <c r="W9" i="21" s="1"/>
  <c r="U9" i="21"/>
  <c r="AA8" i="21"/>
  <c r="Y8" i="21"/>
  <c r="W8" i="21"/>
  <c r="U8" i="21"/>
  <c r="AA7" i="21"/>
  <c r="Y7" i="21"/>
  <c r="W7" i="21"/>
  <c r="U7" i="21"/>
  <c r="AA61" i="20"/>
  <c r="Y61" i="20" s="1"/>
  <c r="U61" i="20"/>
  <c r="AA60" i="20"/>
  <c r="Y60" i="20"/>
  <c r="W60" i="20"/>
  <c r="U60" i="20"/>
  <c r="AA59" i="20"/>
  <c r="V59" i="20"/>
  <c r="AA58" i="20"/>
  <c r="V58" i="20"/>
  <c r="AA57" i="20"/>
  <c r="Y57" i="20" s="1"/>
  <c r="U57" i="20"/>
  <c r="AA56" i="20"/>
  <c r="W56" i="20" s="1"/>
  <c r="U56" i="20"/>
  <c r="AA55" i="20"/>
  <c r="Y55" i="20" s="1"/>
  <c r="U55" i="20"/>
  <c r="AA54" i="20"/>
  <c r="Y54" i="20" s="1"/>
  <c r="U54" i="20"/>
  <c r="AA53" i="20"/>
  <c r="W53" i="20" s="1"/>
  <c r="U53" i="20"/>
  <c r="AA52" i="20"/>
  <c r="Y52" i="20" s="1"/>
  <c r="U52" i="20"/>
  <c r="AA51" i="20"/>
  <c r="Y51" i="20"/>
  <c r="W51" i="20"/>
  <c r="U51" i="20"/>
  <c r="AA50" i="20"/>
  <c r="Y50" i="20" s="1"/>
  <c r="U50" i="20"/>
  <c r="AA49" i="20"/>
  <c r="Y49" i="20" s="1"/>
  <c r="U49" i="20"/>
  <c r="AA48" i="20"/>
  <c r="Y48" i="20" s="1"/>
  <c r="U48" i="20"/>
  <c r="AA47" i="20"/>
  <c r="Y47" i="20" s="1"/>
  <c r="U47" i="20"/>
  <c r="AA46" i="20"/>
  <c r="Y46" i="20" s="1"/>
  <c r="U46" i="20"/>
  <c r="AA45" i="20"/>
  <c r="Y45" i="20" s="1"/>
  <c r="U45" i="20"/>
  <c r="AA44" i="20"/>
  <c r="Y44" i="20" s="1"/>
  <c r="U44" i="20"/>
  <c r="AA43" i="20"/>
  <c r="Y43" i="20" s="1"/>
  <c r="U43" i="20"/>
  <c r="AA42" i="20"/>
  <c r="Y42" i="20" s="1"/>
  <c r="U42" i="20"/>
  <c r="AA41" i="20"/>
  <c r="W41" i="20" s="1"/>
  <c r="U41" i="20"/>
  <c r="AA40" i="20"/>
  <c r="Y40" i="20" s="1"/>
  <c r="U40" i="20"/>
  <c r="AA39" i="20"/>
  <c r="Y39" i="20" s="1"/>
  <c r="U39" i="20"/>
  <c r="AA38" i="20"/>
  <c r="Y38" i="20" s="1"/>
  <c r="U38" i="20"/>
  <c r="AA37" i="20"/>
  <c r="Y37" i="20" s="1"/>
  <c r="U37" i="20"/>
  <c r="AA36" i="20"/>
  <c r="Y36" i="20" s="1"/>
  <c r="U36" i="20"/>
  <c r="AA35" i="20"/>
  <c r="Y35" i="20" s="1"/>
  <c r="U35" i="20"/>
  <c r="AA34" i="20"/>
  <c r="Y34" i="20" s="1"/>
  <c r="U34" i="20"/>
  <c r="AA33" i="20"/>
  <c r="Y33" i="20" s="1"/>
  <c r="U33" i="20"/>
  <c r="AA32" i="20"/>
  <c r="Y32" i="20" s="1"/>
  <c r="U32" i="20"/>
  <c r="AA31" i="20"/>
  <c r="Y31" i="20" s="1"/>
  <c r="U31" i="20"/>
  <c r="AA30" i="20"/>
  <c r="Y30" i="20" s="1"/>
  <c r="W30" i="20"/>
  <c r="U30" i="20"/>
  <c r="AA29" i="20"/>
  <c r="W29" i="20" s="1"/>
  <c r="U29" i="20"/>
  <c r="AA28" i="20"/>
  <c r="Y28" i="20" s="1"/>
  <c r="U28" i="20"/>
  <c r="AA27" i="20"/>
  <c r="Y27" i="20" s="1"/>
  <c r="U27" i="20"/>
  <c r="AA26" i="20"/>
  <c r="Y26" i="20" s="1"/>
  <c r="U26" i="20"/>
  <c r="AA25" i="20"/>
  <c r="Y25" i="20" s="1"/>
  <c r="U25" i="20"/>
  <c r="AA24" i="20"/>
  <c r="Y24" i="20" s="1"/>
  <c r="U24" i="20"/>
  <c r="AA23" i="20"/>
  <c r="W23" i="20" s="1"/>
  <c r="U23" i="20"/>
  <c r="AA22" i="20"/>
  <c r="Y22" i="20" s="1"/>
  <c r="U22" i="20"/>
  <c r="AA21" i="20"/>
  <c r="Y21" i="20"/>
  <c r="W21" i="20"/>
  <c r="U21" i="20"/>
  <c r="AA20" i="20"/>
  <c r="Y20" i="20" s="1"/>
  <c r="U20" i="20"/>
  <c r="AA19" i="20"/>
  <c r="Y19" i="20"/>
  <c r="W19" i="20"/>
  <c r="U19" i="20"/>
  <c r="AA18" i="20"/>
  <c r="W18" i="20" s="1"/>
  <c r="U18" i="20"/>
  <c r="AA17" i="20"/>
  <c r="W17" i="20" s="1"/>
  <c r="U17" i="20"/>
  <c r="AA16" i="20"/>
  <c r="Y16" i="20" s="1"/>
  <c r="U16" i="20"/>
  <c r="AA15" i="20"/>
  <c r="Y15" i="20" s="1"/>
  <c r="U15" i="20"/>
  <c r="AA14" i="20"/>
  <c r="W14" i="20" s="1"/>
  <c r="U14" i="20"/>
  <c r="AA13" i="20"/>
  <c r="Y13" i="20" s="1"/>
  <c r="U13" i="20"/>
  <c r="AA12" i="20"/>
  <c r="W12" i="20" s="1"/>
  <c r="U12" i="20"/>
  <c r="AA11" i="20"/>
  <c r="X11" i="20"/>
  <c r="V11" i="20"/>
  <c r="AA10" i="20"/>
  <c r="Y10" i="20"/>
  <c r="W10" i="20"/>
  <c r="U10" i="20"/>
  <c r="AA9" i="20"/>
  <c r="Y9" i="20" s="1"/>
  <c r="U9" i="20"/>
  <c r="AA8" i="20"/>
  <c r="Y8" i="20"/>
  <c r="W8" i="20"/>
  <c r="U8" i="20"/>
  <c r="AA7" i="20"/>
  <c r="Y7" i="20"/>
  <c r="W7" i="20"/>
  <c r="U7" i="20"/>
  <c r="AA61" i="19"/>
  <c r="W61" i="19" s="1"/>
  <c r="U61" i="19"/>
  <c r="AA60" i="19"/>
  <c r="Y60" i="19" s="1"/>
  <c r="W60" i="19"/>
  <c r="U60" i="19"/>
  <c r="AA59" i="19"/>
  <c r="V59" i="19"/>
  <c r="AA58" i="19"/>
  <c r="V58" i="19"/>
  <c r="AA57" i="19"/>
  <c r="Y57" i="19" s="1"/>
  <c r="U57" i="19"/>
  <c r="AA56" i="19"/>
  <c r="Y56" i="19" s="1"/>
  <c r="U56" i="19"/>
  <c r="AA55" i="19"/>
  <c r="Y55" i="19"/>
  <c r="W55" i="19"/>
  <c r="U55" i="19"/>
  <c r="AA54" i="19"/>
  <c r="Y54" i="19" s="1"/>
  <c r="U54" i="19"/>
  <c r="AA53" i="19"/>
  <c r="Y53" i="19" s="1"/>
  <c r="U53" i="19"/>
  <c r="AA52" i="19"/>
  <c r="Y52" i="19" s="1"/>
  <c r="U52" i="19"/>
  <c r="AA51" i="19"/>
  <c r="Y51" i="19"/>
  <c r="W51" i="19"/>
  <c r="U51" i="19"/>
  <c r="AA50" i="19"/>
  <c r="Y50" i="19" s="1"/>
  <c r="W50" i="19"/>
  <c r="U50" i="19"/>
  <c r="AA49" i="19"/>
  <c r="W49" i="19" s="1"/>
  <c r="U49" i="19"/>
  <c r="AA48" i="19"/>
  <c r="W48" i="19" s="1"/>
  <c r="U48" i="19"/>
  <c r="AA47" i="19"/>
  <c r="Y47" i="19" s="1"/>
  <c r="U47" i="19"/>
  <c r="AA46" i="19"/>
  <c r="W46" i="19" s="1"/>
  <c r="U46" i="19"/>
  <c r="AA45" i="19"/>
  <c r="Y45" i="19" s="1"/>
  <c r="U45" i="19"/>
  <c r="AA44" i="19"/>
  <c r="Y44" i="19" s="1"/>
  <c r="U44" i="19"/>
  <c r="AA43" i="19"/>
  <c r="Y43" i="19" s="1"/>
  <c r="U43" i="19"/>
  <c r="AA42" i="19"/>
  <c r="Y42" i="19" s="1"/>
  <c r="U42" i="19"/>
  <c r="AA41" i="19"/>
  <c r="Y41" i="19" s="1"/>
  <c r="U41" i="19"/>
  <c r="AA40" i="19"/>
  <c r="Y40" i="19" s="1"/>
  <c r="U40" i="19"/>
  <c r="AA39" i="19"/>
  <c r="Y39" i="19" s="1"/>
  <c r="U39" i="19"/>
  <c r="AA38" i="19"/>
  <c r="Y38" i="19" s="1"/>
  <c r="W38" i="19"/>
  <c r="U38" i="19"/>
  <c r="AA37" i="19"/>
  <c r="Y37" i="19" s="1"/>
  <c r="U37" i="19"/>
  <c r="AA36" i="19"/>
  <c r="Y36" i="19" s="1"/>
  <c r="W36" i="19"/>
  <c r="U36" i="19"/>
  <c r="AA35" i="19"/>
  <c r="Y35" i="19" s="1"/>
  <c r="U35" i="19"/>
  <c r="AA34" i="19"/>
  <c r="Y34" i="19" s="1"/>
  <c r="W34" i="19"/>
  <c r="U34" i="19"/>
  <c r="AA33" i="19"/>
  <c r="Y33" i="19" s="1"/>
  <c r="U33" i="19"/>
  <c r="AA32" i="19"/>
  <c r="Y32" i="19" s="1"/>
  <c r="U32" i="19"/>
  <c r="AA31" i="19"/>
  <c r="W31" i="19" s="1"/>
  <c r="U31" i="19"/>
  <c r="AA30" i="19"/>
  <c r="Y30" i="19"/>
  <c r="W30" i="19"/>
  <c r="U30" i="19"/>
  <c r="AA29" i="19"/>
  <c r="Y29" i="19"/>
  <c r="W29" i="19"/>
  <c r="U29" i="19"/>
  <c r="AA28" i="19"/>
  <c r="Y28" i="19"/>
  <c r="W28" i="19"/>
  <c r="U28" i="19"/>
  <c r="AA27" i="19"/>
  <c r="Y27" i="19" s="1"/>
  <c r="U27" i="19"/>
  <c r="AA26" i="19"/>
  <c r="Y26" i="19"/>
  <c r="W26" i="19"/>
  <c r="U26" i="19"/>
  <c r="AA25" i="19"/>
  <c r="Y25" i="19"/>
  <c r="W25" i="19"/>
  <c r="U25" i="19"/>
  <c r="AA24" i="19"/>
  <c r="Y24" i="19"/>
  <c r="W24" i="19"/>
  <c r="U24" i="19"/>
  <c r="AA23" i="19"/>
  <c r="Y23" i="19"/>
  <c r="W23" i="19"/>
  <c r="U23" i="19"/>
  <c r="AA22" i="19"/>
  <c r="Y22" i="19" s="1"/>
  <c r="U22" i="19"/>
  <c r="AA21" i="19"/>
  <c r="Y21" i="19"/>
  <c r="W21" i="19"/>
  <c r="U21" i="19"/>
  <c r="AA20" i="19"/>
  <c r="Y20" i="19"/>
  <c r="W20" i="19"/>
  <c r="U20" i="19"/>
  <c r="AA19" i="19"/>
  <c r="Y19" i="19"/>
  <c r="W19" i="19"/>
  <c r="U19" i="19"/>
  <c r="AA18" i="19"/>
  <c r="Y18" i="19"/>
  <c r="W18" i="19"/>
  <c r="U18" i="19"/>
  <c r="AA17" i="19"/>
  <c r="Y17" i="19" s="1"/>
  <c r="U17" i="19"/>
  <c r="AA16" i="19"/>
  <c r="Y16" i="19"/>
  <c r="W16" i="19"/>
  <c r="U16" i="19"/>
  <c r="AA15" i="19"/>
  <c r="Y15" i="19" s="1"/>
  <c r="U15" i="19"/>
  <c r="AA14" i="19"/>
  <c r="Y14" i="19"/>
  <c r="W14" i="19"/>
  <c r="U14" i="19"/>
  <c r="AA13" i="19"/>
  <c r="Y13" i="19"/>
  <c r="W13" i="19"/>
  <c r="U13" i="19"/>
  <c r="AA12" i="19"/>
  <c r="Y12" i="19"/>
  <c r="W12" i="19"/>
  <c r="U12" i="19"/>
  <c r="AA11" i="19"/>
  <c r="X11" i="19"/>
  <c r="V11" i="19"/>
  <c r="AA10" i="19"/>
  <c r="Y10" i="19"/>
  <c r="W10" i="19"/>
  <c r="U10" i="19"/>
  <c r="AA9" i="19"/>
  <c r="Y9" i="19" s="1"/>
  <c r="U9" i="19"/>
  <c r="AA8" i="19"/>
  <c r="Y8" i="19"/>
  <c r="W8" i="19"/>
  <c r="U8" i="19"/>
  <c r="AA7" i="19"/>
  <c r="Y7" i="19"/>
  <c r="W7" i="19"/>
  <c r="U7" i="19"/>
  <c r="AA61" i="18"/>
  <c r="Y61" i="18" s="1"/>
  <c r="U61" i="18"/>
  <c r="AA60" i="18"/>
  <c r="W60" i="18" s="1"/>
  <c r="Y60" i="18"/>
  <c r="U60" i="18"/>
  <c r="AA59" i="18"/>
  <c r="V59" i="18"/>
  <c r="AA58" i="18"/>
  <c r="V58" i="18"/>
  <c r="AA57" i="18"/>
  <c r="W57" i="18" s="1"/>
  <c r="U57" i="18"/>
  <c r="AA56" i="18"/>
  <c r="W56" i="18" s="1"/>
  <c r="U56" i="18"/>
  <c r="AA55" i="18"/>
  <c r="Y55" i="18" s="1"/>
  <c r="W55" i="18"/>
  <c r="U55" i="18"/>
  <c r="AA54" i="18"/>
  <c r="Y54" i="18" s="1"/>
  <c r="U54" i="18"/>
  <c r="AA53" i="18"/>
  <c r="Y53" i="18" s="1"/>
  <c r="U53" i="18"/>
  <c r="AA52" i="18"/>
  <c r="Y52" i="18" s="1"/>
  <c r="U52" i="18"/>
  <c r="AA51" i="18"/>
  <c r="Y51" i="18"/>
  <c r="W51" i="18"/>
  <c r="U51" i="18"/>
  <c r="AA50" i="18"/>
  <c r="Y50" i="18" s="1"/>
  <c r="U50" i="18"/>
  <c r="AA49" i="18"/>
  <c r="W49" i="18" s="1"/>
  <c r="Y49" i="18"/>
  <c r="U49" i="18"/>
  <c r="AA48" i="18"/>
  <c r="Y48" i="18" s="1"/>
  <c r="U48" i="18"/>
  <c r="AA47" i="18"/>
  <c r="Y47" i="18" s="1"/>
  <c r="U47" i="18"/>
  <c r="AA46" i="18"/>
  <c r="Y46" i="18"/>
  <c r="W46" i="18"/>
  <c r="U46" i="18"/>
  <c r="AA45" i="18"/>
  <c r="Y45" i="18" s="1"/>
  <c r="U45" i="18"/>
  <c r="AA44" i="18"/>
  <c r="W44" i="18" s="1"/>
  <c r="U44" i="18"/>
  <c r="AA43" i="18"/>
  <c r="Y43" i="18" s="1"/>
  <c r="U43" i="18"/>
  <c r="AA42" i="18"/>
  <c r="Y42" i="18" s="1"/>
  <c r="U42" i="18"/>
  <c r="AA41" i="18"/>
  <c r="Y41" i="18" s="1"/>
  <c r="U41" i="18"/>
  <c r="AA40" i="18"/>
  <c r="Y40" i="18" s="1"/>
  <c r="U40" i="18"/>
  <c r="AA39" i="18"/>
  <c r="Y39" i="18" s="1"/>
  <c r="U39" i="18"/>
  <c r="AA38" i="18"/>
  <c r="W38" i="18" s="1"/>
  <c r="U38" i="18"/>
  <c r="AA37" i="18"/>
  <c r="Y37" i="18" s="1"/>
  <c r="W37" i="18"/>
  <c r="U37" i="18"/>
  <c r="AA36" i="18"/>
  <c r="W36" i="18" s="1"/>
  <c r="U36" i="18"/>
  <c r="AA35" i="18"/>
  <c r="Y35" i="18" s="1"/>
  <c r="U35" i="18"/>
  <c r="AA34" i="18"/>
  <c r="W34" i="18" s="1"/>
  <c r="U34" i="18"/>
  <c r="AA33" i="18"/>
  <c r="Y33" i="18" s="1"/>
  <c r="U33" i="18"/>
  <c r="AA32" i="18"/>
  <c r="Y32" i="18" s="1"/>
  <c r="U32" i="18"/>
  <c r="AA31" i="18"/>
  <c r="Y31" i="18" s="1"/>
  <c r="W31" i="18"/>
  <c r="U31" i="18"/>
  <c r="AA30" i="18"/>
  <c r="Y30" i="18" s="1"/>
  <c r="W30" i="18"/>
  <c r="U30" i="18"/>
  <c r="AA29" i="18"/>
  <c r="Y29" i="18" s="1"/>
  <c r="U29" i="18"/>
  <c r="AA28" i="18"/>
  <c r="W28" i="18" s="1"/>
  <c r="U28" i="18"/>
  <c r="AA27" i="18"/>
  <c r="Y27" i="18" s="1"/>
  <c r="U27" i="18"/>
  <c r="AA26" i="18"/>
  <c r="Y26" i="18"/>
  <c r="W26" i="18"/>
  <c r="U26" i="18"/>
  <c r="AA25" i="18"/>
  <c r="Y25" i="18" s="1"/>
  <c r="W25" i="18"/>
  <c r="U25" i="18"/>
  <c r="AA24" i="18"/>
  <c r="Y24" i="18"/>
  <c r="W24" i="18"/>
  <c r="U24" i="18"/>
  <c r="AA23" i="18"/>
  <c r="Y23" i="18"/>
  <c r="W23" i="18"/>
  <c r="U23" i="18"/>
  <c r="AA22" i="18"/>
  <c r="W22" i="18" s="1"/>
  <c r="Y22" i="18"/>
  <c r="U22" i="18"/>
  <c r="AA21" i="18"/>
  <c r="Y21" i="18"/>
  <c r="W21" i="18"/>
  <c r="U21" i="18"/>
  <c r="AA20" i="18"/>
  <c r="Y20" i="18" s="1"/>
  <c r="W20" i="18"/>
  <c r="U20" i="18"/>
  <c r="AA19" i="18"/>
  <c r="Y19" i="18" s="1"/>
  <c r="U19" i="18"/>
  <c r="AA18" i="18"/>
  <c r="Y18" i="18"/>
  <c r="W18" i="18"/>
  <c r="U18" i="18"/>
  <c r="AA17" i="18"/>
  <c r="Y17" i="18" s="1"/>
  <c r="U17" i="18"/>
  <c r="AA16" i="18"/>
  <c r="Y16" i="18"/>
  <c r="W16" i="18"/>
  <c r="U16" i="18"/>
  <c r="AA15" i="18"/>
  <c r="Y15" i="18" s="1"/>
  <c r="U15" i="18"/>
  <c r="AA14" i="18"/>
  <c r="Y14" i="18"/>
  <c r="W14" i="18"/>
  <c r="U14" i="18"/>
  <c r="AA13" i="18"/>
  <c r="Y13" i="18"/>
  <c r="W13" i="18"/>
  <c r="U13" i="18"/>
  <c r="AA12" i="18"/>
  <c r="Y12" i="18" s="1"/>
  <c r="W12" i="18"/>
  <c r="U12" i="18"/>
  <c r="AA11" i="18"/>
  <c r="X11" i="18"/>
  <c r="V11" i="18"/>
  <c r="AA10" i="18"/>
  <c r="Y10" i="18"/>
  <c r="W10" i="18"/>
  <c r="U10" i="18"/>
  <c r="AA9" i="18"/>
  <c r="W9" i="18" s="1"/>
  <c r="U9" i="18"/>
  <c r="AA8" i="18"/>
  <c r="Y8" i="18"/>
  <c r="W8" i="18"/>
  <c r="U8" i="18"/>
  <c r="AA7" i="18"/>
  <c r="Y7" i="18"/>
  <c r="W7" i="18"/>
  <c r="U7" i="18"/>
  <c r="AA61" i="17"/>
  <c r="Y61" i="17" s="1"/>
  <c r="U61" i="17"/>
  <c r="AA60" i="17"/>
  <c r="Y60" i="17" s="1"/>
  <c r="U60" i="17"/>
  <c r="AA59" i="17"/>
  <c r="V59" i="17"/>
  <c r="AA58" i="17"/>
  <c r="V58" i="17"/>
  <c r="AA57" i="17"/>
  <c r="Y57" i="17" s="1"/>
  <c r="U57" i="17"/>
  <c r="AA56" i="17"/>
  <c r="Y56" i="17" s="1"/>
  <c r="U56" i="17"/>
  <c r="AA55" i="17"/>
  <c r="Y55" i="17" s="1"/>
  <c r="U55" i="17"/>
  <c r="AA54" i="17"/>
  <c r="Y54" i="17" s="1"/>
  <c r="U54" i="17"/>
  <c r="AA53" i="17"/>
  <c r="Y53" i="17" s="1"/>
  <c r="U53" i="17"/>
  <c r="AA52" i="17"/>
  <c r="W52" i="17" s="1"/>
  <c r="U52" i="17"/>
  <c r="AA51" i="17"/>
  <c r="Y51" i="17"/>
  <c r="W51" i="17"/>
  <c r="U51" i="17"/>
  <c r="AA50" i="17"/>
  <c r="Y50" i="17" s="1"/>
  <c r="U50" i="17"/>
  <c r="AA49" i="17"/>
  <c r="Y49" i="17" s="1"/>
  <c r="U49" i="17"/>
  <c r="AA48" i="17"/>
  <c r="Y48" i="17" s="1"/>
  <c r="U48" i="17"/>
  <c r="AA47" i="17"/>
  <c r="Y47" i="17" s="1"/>
  <c r="U47" i="17"/>
  <c r="AA46" i="17"/>
  <c r="Y46" i="17" s="1"/>
  <c r="W46" i="17"/>
  <c r="U46" i="17"/>
  <c r="AA45" i="17"/>
  <c r="Y45" i="17" s="1"/>
  <c r="U45" i="17"/>
  <c r="AA44" i="17"/>
  <c r="Y44" i="17" s="1"/>
  <c r="U44" i="17"/>
  <c r="AA43" i="17"/>
  <c r="Y43" i="17" s="1"/>
  <c r="U43" i="17"/>
  <c r="AA42" i="17"/>
  <c r="W42" i="17" s="1"/>
  <c r="U42" i="17"/>
  <c r="AA41" i="17"/>
  <c r="Y41" i="17" s="1"/>
  <c r="U41" i="17"/>
  <c r="AA40" i="17"/>
  <c r="Y40" i="17" s="1"/>
  <c r="U40" i="17"/>
  <c r="AA39" i="17"/>
  <c r="Y39" i="17" s="1"/>
  <c r="U39" i="17"/>
  <c r="AA38" i="17"/>
  <c r="Y38" i="17" s="1"/>
  <c r="W38" i="17"/>
  <c r="U38" i="17"/>
  <c r="AA37" i="17"/>
  <c r="Y37" i="17" s="1"/>
  <c r="W37" i="17"/>
  <c r="U37" i="17"/>
  <c r="AA36" i="17"/>
  <c r="Y36" i="17" s="1"/>
  <c r="U36" i="17"/>
  <c r="AA35" i="17"/>
  <c r="Y35" i="17" s="1"/>
  <c r="U35" i="17"/>
  <c r="AA34" i="17"/>
  <c r="Y34" i="17" s="1"/>
  <c r="U34" i="17"/>
  <c r="AA33" i="17"/>
  <c r="W33" i="17" s="1"/>
  <c r="U33" i="17"/>
  <c r="AA32" i="17"/>
  <c r="Y32" i="17" s="1"/>
  <c r="U32" i="17"/>
  <c r="AA31" i="17"/>
  <c r="Y31" i="17" s="1"/>
  <c r="U31" i="17"/>
  <c r="AA30" i="17"/>
  <c r="Y30" i="17" s="1"/>
  <c r="U30" i="17"/>
  <c r="AA29" i="17"/>
  <c r="Y29" i="17" s="1"/>
  <c r="U29" i="17"/>
  <c r="AA28" i="17"/>
  <c r="Y28" i="17"/>
  <c r="W28" i="17"/>
  <c r="U28" i="17"/>
  <c r="AA27" i="17"/>
  <c r="Y27" i="17"/>
  <c r="W27" i="17"/>
  <c r="U27" i="17"/>
  <c r="AA26" i="17"/>
  <c r="Y26" i="17"/>
  <c r="W26" i="17"/>
  <c r="U26" i="17"/>
  <c r="AA25" i="17"/>
  <c r="Y25" i="17" s="1"/>
  <c r="U25" i="17"/>
  <c r="AA24" i="17"/>
  <c r="Y24" i="17" s="1"/>
  <c r="U24" i="17"/>
  <c r="AA23" i="17"/>
  <c r="W23" i="17" s="1"/>
  <c r="Y23" i="17"/>
  <c r="U23" i="17"/>
  <c r="AA22" i="17"/>
  <c r="Y22" i="17"/>
  <c r="W22" i="17"/>
  <c r="U22" i="17"/>
  <c r="AA21" i="17"/>
  <c r="Y21" i="17"/>
  <c r="W21" i="17"/>
  <c r="U21" i="17"/>
  <c r="AA20" i="17"/>
  <c r="Y20" i="17" s="1"/>
  <c r="U20" i="17"/>
  <c r="AA19" i="17"/>
  <c r="Y19" i="17" s="1"/>
  <c r="U19" i="17"/>
  <c r="AA18" i="17"/>
  <c r="Y18" i="17"/>
  <c r="W18" i="17"/>
  <c r="U18" i="17"/>
  <c r="AA17" i="17"/>
  <c r="W17" i="17" s="1"/>
  <c r="U17" i="17"/>
  <c r="AA16" i="17"/>
  <c r="Y16" i="17"/>
  <c r="W16" i="17"/>
  <c r="U16" i="17"/>
  <c r="AA15" i="17"/>
  <c r="Y15" i="17" s="1"/>
  <c r="U15" i="17"/>
  <c r="AA14" i="17"/>
  <c r="Y14" i="17" s="1"/>
  <c r="U14" i="17"/>
  <c r="AA13" i="17"/>
  <c r="W13" i="17" s="1"/>
  <c r="Y13" i="17"/>
  <c r="U13" i="17"/>
  <c r="AA12" i="17"/>
  <c r="W12" i="17" s="1"/>
  <c r="Y12" i="17"/>
  <c r="U12" i="17"/>
  <c r="AA11" i="17"/>
  <c r="X11" i="17"/>
  <c r="V11" i="17"/>
  <c r="AA10" i="17"/>
  <c r="Y10" i="17"/>
  <c r="W10" i="17"/>
  <c r="U10" i="17"/>
  <c r="AA9" i="17"/>
  <c r="W9" i="17" s="1"/>
  <c r="U9" i="17"/>
  <c r="AA8" i="17"/>
  <c r="Y8" i="17"/>
  <c r="W8" i="17"/>
  <c r="U8" i="17"/>
  <c r="AA7" i="17"/>
  <c r="Y7" i="17"/>
  <c r="W7" i="17"/>
  <c r="U7" i="17"/>
  <c r="AA61" i="16"/>
  <c r="Y61" i="16" s="1"/>
  <c r="U61" i="16"/>
  <c r="AA60" i="16"/>
  <c r="Y60" i="16" s="1"/>
  <c r="U60" i="16"/>
  <c r="AA59" i="16"/>
  <c r="V59" i="16"/>
  <c r="AA58" i="16"/>
  <c r="V58" i="16"/>
  <c r="AA57" i="16"/>
  <c r="Y57" i="16" s="1"/>
  <c r="U57" i="16"/>
  <c r="AA56" i="16"/>
  <c r="Y56" i="16" s="1"/>
  <c r="U56" i="16"/>
  <c r="AA55" i="16"/>
  <c r="Y55" i="16" s="1"/>
  <c r="U55" i="16"/>
  <c r="AA54" i="16"/>
  <c r="Y54" i="16"/>
  <c r="W54" i="16"/>
  <c r="U54" i="16"/>
  <c r="AA53" i="16"/>
  <c r="Y53" i="16" s="1"/>
  <c r="U53" i="16"/>
  <c r="AA52" i="16"/>
  <c r="Y52" i="16" s="1"/>
  <c r="U52" i="16"/>
  <c r="AA51" i="16"/>
  <c r="Y51" i="16"/>
  <c r="W51" i="16"/>
  <c r="U51" i="16"/>
  <c r="AA50" i="16"/>
  <c r="Y50" i="16" s="1"/>
  <c r="U50" i="16"/>
  <c r="AA49" i="16"/>
  <c r="W49" i="16" s="1"/>
  <c r="U49" i="16"/>
  <c r="AA48" i="16"/>
  <c r="Y48" i="16"/>
  <c r="W48" i="16"/>
  <c r="U48" i="16"/>
  <c r="AA47" i="16"/>
  <c r="Y47" i="16" s="1"/>
  <c r="U47" i="16"/>
  <c r="AA46" i="16"/>
  <c r="Y46" i="16" s="1"/>
  <c r="U46" i="16"/>
  <c r="AA45" i="16"/>
  <c r="Y45" i="16" s="1"/>
  <c r="U45" i="16"/>
  <c r="AA44" i="16"/>
  <c r="W44" i="16" s="1"/>
  <c r="U44" i="16"/>
  <c r="AA43" i="16"/>
  <c r="Y43" i="16" s="1"/>
  <c r="U43" i="16"/>
  <c r="AA42" i="16"/>
  <c r="Y42" i="16" s="1"/>
  <c r="W42" i="16"/>
  <c r="U42" i="16"/>
  <c r="AA41" i="16"/>
  <c r="Y41" i="16" s="1"/>
  <c r="U41" i="16"/>
  <c r="AA40" i="16"/>
  <c r="Y40" i="16" s="1"/>
  <c r="U40" i="16"/>
  <c r="AA39" i="16"/>
  <c r="Y39" i="16" s="1"/>
  <c r="U39" i="16"/>
  <c r="AA38" i="16"/>
  <c r="Y38" i="16" s="1"/>
  <c r="U38" i="16"/>
  <c r="AA37" i="16"/>
  <c r="Y37" i="16" s="1"/>
  <c r="U37" i="16"/>
  <c r="AA36" i="16"/>
  <c r="Y36" i="16" s="1"/>
  <c r="U36" i="16"/>
  <c r="AA35" i="16"/>
  <c r="Y35" i="16" s="1"/>
  <c r="U35" i="16"/>
  <c r="AA34" i="16"/>
  <c r="Y34" i="16" s="1"/>
  <c r="U34" i="16"/>
  <c r="AA33" i="16"/>
  <c r="Y33" i="16" s="1"/>
  <c r="U33" i="16"/>
  <c r="AA32" i="16"/>
  <c r="W32" i="16" s="1"/>
  <c r="U32" i="16"/>
  <c r="AA31" i="16"/>
  <c r="W31" i="16" s="1"/>
  <c r="U31" i="16"/>
  <c r="AA30" i="16"/>
  <c r="Y30" i="16" s="1"/>
  <c r="U30" i="16"/>
  <c r="AA29" i="16"/>
  <c r="Y29" i="16" s="1"/>
  <c r="W29" i="16"/>
  <c r="U29" i="16"/>
  <c r="AA28" i="16"/>
  <c r="Y28" i="16"/>
  <c r="W28" i="16"/>
  <c r="U28" i="16"/>
  <c r="AA27" i="16"/>
  <c r="Y27" i="16"/>
  <c r="W27" i="16"/>
  <c r="U27" i="16"/>
  <c r="AA26" i="16"/>
  <c r="Y26" i="16" s="1"/>
  <c r="U26" i="16"/>
  <c r="AA25" i="16"/>
  <c r="Y25" i="16" s="1"/>
  <c r="U25" i="16"/>
  <c r="AA24" i="16"/>
  <c r="Y24" i="16" s="1"/>
  <c r="U24" i="16"/>
  <c r="AA23" i="16"/>
  <c r="Y23" i="16"/>
  <c r="W23" i="16"/>
  <c r="U23" i="16"/>
  <c r="AA22" i="16"/>
  <c r="Y22" i="16"/>
  <c r="W22" i="16"/>
  <c r="U22" i="16"/>
  <c r="AA21" i="16"/>
  <c r="Y21" i="16" s="1"/>
  <c r="U21" i="16"/>
  <c r="AA20" i="16"/>
  <c r="Y20" i="16" s="1"/>
  <c r="U20" i="16"/>
  <c r="AA19" i="16"/>
  <c r="W19" i="16" s="1"/>
  <c r="U19" i="16"/>
  <c r="AA18" i="16"/>
  <c r="Y18" i="16"/>
  <c r="W18" i="16"/>
  <c r="U18" i="16"/>
  <c r="AA17" i="16"/>
  <c r="W17" i="16" s="1"/>
  <c r="U17" i="16"/>
  <c r="AA16" i="16"/>
  <c r="W16" i="16" s="1"/>
  <c r="U16" i="16"/>
  <c r="AA15" i="16"/>
  <c r="Y15" i="16" s="1"/>
  <c r="U15" i="16"/>
  <c r="AA14" i="16"/>
  <c r="Y14" i="16"/>
  <c r="W14" i="16"/>
  <c r="U14" i="16"/>
  <c r="AA13" i="16"/>
  <c r="Y13" i="16"/>
  <c r="W13" i="16"/>
  <c r="U13" i="16"/>
  <c r="AA12" i="16"/>
  <c r="Y12" i="16"/>
  <c r="W12" i="16"/>
  <c r="U12" i="16"/>
  <c r="AA11" i="16"/>
  <c r="X11" i="16"/>
  <c r="V11" i="16"/>
  <c r="AA10" i="16"/>
  <c r="Y10" i="16"/>
  <c r="W10" i="16"/>
  <c r="U10" i="16"/>
  <c r="AA9" i="16"/>
  <c r="Y9" i="16" s="1"/>
  <c r="U9" i="16"/>
  <c r="AA8" i="16"/>
  <c r="Y8" i="16"/>
  <c r="W8" i="16"/>
  <c r="U8" i="16"/>
  <c r="AA7" i="16"/>
  <c r="Y7" i="16"/>
  <c r="W7" i="16"/>
  <c r="U7" i="16"/>
  <c r="AA61" i="15"/>
  <c r="Y61" i="15" s="1"/>
  <c r="U61" i="15"/>
  <c r="AA60" i="15"/>
  <c r="Y60" i="15" s="1"/>
  <c r="U60" i="15"/>
  <c r="AA59" i="15"/>
  <c r="V59" i="15"/>
  <c r="AA58" i="15"/>
  <c r="V58" i="15"/>
  <c r="AA57" i="15"/>
  <c r="W57" i="15" s="1"/>
  <c r="U57" i="15"/>
  <c r="AA56" i="15"/>
  <c r="Y56" i="15" s="1"/>
  <c r="U56" i="15"/>
  <c r="AA55" i="15"/>
  <c r="Y55" i="15" s="1"/>
  <c r="U55" i="15"/>
  <c r="AA54" i="15"/>
  <c r="Y54" i="15"/>
  <c r="W54" i="15"/>
  <c r="U54" i="15"/>
  <c r="AA53" i="15"/>
  <c r="Y53" i="15" s="1"/>
  <c r="U53" i="15"/>
  <c r="AA52" i="15"/>
  <c r="Y52" i="15" s="1"/>
  <c r="U52" i="15"/>
  <c r="AA51" i="15"/>
  <c r="W51" i="15" s="1"/>
  <c r="Y51" i="15"/>
  <c r="U51" i="15"/>
  <c r="AA50" i="15"/>
  <c r="Y50" i="15" s="1"/>
  <c r="U50" i="15"/>
  <c r="AA49" i="15"/>
  <c r="W49" i="15" s="1"/>
  <c r="U49" i="15"/>
  <c r="AA48" i="15"/>
  <c r="Y48" i="15" s="1"/>
  <c r="U48" i="15"/>
  <c r="AA47" i="15"/>
  <c r="Y47" i="15" s="1"/>
  <c r="U47" i="15"/>
  <c r="AA46" i="15"/>
  <c r="Y46" i="15" s="1"/>
  <c r="W46" i="15"/>
  <c r="U46" i="15"/>
  <c r="AA45" i="15"/>
  <c r="Y45" i="15" s="1"/>
  <c r="U45" i="15"/>
  <c r="AA44" i="15"/>
  <c r="Y44" i="15" s="1"/>
  <c r="U44" i="15"/>
  <c r="AA43" i="15"/>
  <c r="Y43" i="15" s="1"/>
  <c r="U43" i="15"/>
  <c r="AA42" i="15"/>
  <c r="Y42" i="15" s="1"/>
  <c r="U42" i="15"/>
  <c r="AA41" i="15"/>
  <c r="Y41" i="15" s="1"/>
  <c r="U41" i="15"/>
  <c r="AA40" i="15"/>
  <c r="Y40" i="15" s="1"/>
  <c r="U40" i="15"/>
  <c r="AA39" i="15"/>
  <c r="W39" i="15" s="1"/>
  <c r="U39" i="15"/>
  <c r="AA38" i="15"/>
  <c r="W38" i="15" s="1"/>
  <c r="U38" i="15"/>
  <c r="AA37" i="15"/>
  <c r="Y37" i="15" s="1"/>
  <c r="U37" i="15"/>
  <c r="AA36" i="15"/>
  <c r="Y36" i="15" s="1"/>
  <c r="U36" i="15"/>
  <c r="AA35" i="15"/>
  <c r="Y35" i="15" s="1"/>
  <c r="U35" i="15"/>
  <c r="AA34" i="15"/>
  <c r="Y34" i="15" s="1"/>
  <c r="U34" i="15"/>
  <c r="AA33" i="15"/>
  <c r="W33" i="15" s="1"/>
  <c r="U33" i="15"/>
  <c r="AA32" i="15"/>
  <c r="Y32" i="15" s="1"/>
  <c r="U32" i="15"/>
  <c r="AA31" i="15"/>
  <c r="Y31" i="15" s="1"/>
  <c r="U31" i="15"/>
  <c r="AA30" i="15"/>
  <c r="Y30" i="15" s="1"/>
  <c r="U30" i="15"/>
  <c r="AA29" i="15"/>
  <c r="Y29" i="15"/>
  <c r="W29" i="15"/>
  <c r="U29" i="15"/>
  <c r="AA28" i="15"/>
  <c r="Y28" i="15" s="1"/>
  <c r="U28" i="15"/>
  <c r="AA27" i="15"/>
  <c r="Y27" i="15" s="1"/>
  <c r="W27" i="15"/>
  <c r="U27" i="15"/>
  <c r="AA26" i="15"/>
  <c r="Y26" i="15"/>
  <c r="W26" i="15"/>
  <c r="U26" i="15"/>
  <c r="AA25" i="15"/>
  <c r="Y25" i="15" s="1"/>
  <c r="U25" i="15"/>
  <c r="AA24" i="15"/>
  <c r="Y24" i="15"/>
  <c r="W24" i="15"/>
  <c r="U24" i="15"/>
  <c r="AA23" i="15"/>
  <c r="Y23" i="15"/>
  <c r="W23" i="15"/>
  <c r="U23" i="15"/>
  <c r="AA22" i="15"/>
  <c r="Y22" i="15" s="1"/>
  <c r="U22" i="15"/>
  <c r="AA21" i="15"/>
  <c r="Y21" i="15" s="1"/>
  <c r="W21" i="15"/>
  <c r="U21" i="15"/>
  <c r="AA20" i="15"/>
  <c r="Y20" i="15" s="1"/>
  <c r="U20" i="15"/>
  <c r="AA19" i="15"/>
  <c r="Y19" i="15" s="1"/>
  <c r="U19" i="15"/>
  <c r="AA18" i="15"/>
  <c r="Y18" i="15"/>
  <c r="W18" i="15"/>
  <c r="U18" i="15"/>
  <c r="AA17" i="15"/>
  <c r="Y17" i="15" s="1"/>
  <c r="U17" i="15"/>
  <c r="AA16" i="15"/>
  <c r="Y16" i="15"/>
  <c r="W16" i="15"/>
  <c r="U16" i="15"/>
  <c r="AA15" i="15"/>
  <c r="Y15" i="15" s="1"/>
  <c r="U15" i="15"/>
  <c r="AA14" i="15"/>
  <c r="Y14" i="15" s="1"/>
  <c r="W14" i="15"/>
  <c r="U14" i="15"/>
  <c r="AA13" i="15"/>
  <c r="Y13" i="15"/>
  <c r="W13" i="15"/>
  <c r="U13" i="15"/>
  <c r="AA12" i="15"/>
  <c r="Y12" i="15"/>
  <c r="W12" i="15"/>
  <c r="U12" i="15"/>
  <c r="AA11" i="15"/>
  <c r="X11" i="15"/>
  <c r="V11" i="15"/>
  <c r="AA10" i="15"/>
  <c r="Y10" i="15"/>
  <c r="W10" i="15"/>
  <c r="U10" i="15"/>
  <c r="AA9" i="15"/>
  <c r="Y9" i="15" s="1"/>
  <c r="U9" i="15"/>
  <c r="AA8" i="15"/>
  <c r="Y8" i="15"/>
  <c r="W8" i="15"/>
  <c r="U8" i="15"/>
  <c r="AA7" i="15"/>
  <c r="Y7" i="15"/>
  <c r="W7" i="15"/>
  <c r="U7" i="15"/>
  <c r="AA61" i="14"/>
  <c r="Y61" i="14" s="1"/>
  <c r="U61" i="14"/>
  <c r="AA60" i="14"/>
  <c r="Y60" i="14" s="1"/>
  <c r="U60" i="14"/>
  <c r="AA59" i="14"/>
  <c r="V59" i="14"/>
  <c r="AA58" i="14"/>
  <c r="V58" i="14"/>
  <c r="AA57" i="14"/>
  <c r="Y57" i="14" s="1"/>
  <c r="U57" i="14"/>
  <c r="AA56" i="14"/>
  <c r="Y56" i="14" s="1"/>
  <c r="U56" i="14"/>
  <c r="AA55" i="14"/>
  <c r="Y55" i="14" s="1"/>
  <c r="W55" i="14"/>
  <c r="U55" i="14"/>
  <c r="AA54" i="14"/>
  <c r="Y54" i="14"/>
  <c r="W54" i="14"/>
  <c r="U54" i="14"/>
  <c r="AA53" i="14"/>
  <c r="Y53" i="14" s="1"/>
  <c r="U53" i="14"/>
  <c r="AA52" i="14"/>
  <c r="Y52" i="14" s="1"/>
  <c r="U52" i="14"/>
  <c r="AA51" i="14"/>
  <c r="Y51" i="14"/>
  <c r="W51" i="14"/>
  <c r="U51" i="14"/>
  <c r="AA50" i="14"/>
  <c r="Y50" i="14" s="1"/>
  <c r="U50" i="14"/>
  <c r="AA49" i="14"/>
  <c r="Y49" i="14" s="1"/>
  <c r="U49" i="14"/>
  <c r="AA48" i="14"/>
  <c r="Y48" i="14" s="1"/>
  <c r="U48" i="14"/>
  <c r="AA47" i="14"/>
  <c r="Y47" i="14" s="1"/>
  <c r="U47" i="14"/>
  <c r="AA46" i="14"/>
  <c r="Y46" i="14" s="1"/>
  <c r="U46" i="14"/>
  <c r="AA45" i="14"/>
  <c r="Y45" i="14" s="1"/>
  <c r="U45" i="14"/>
  <c r="AA44" i="14"/>
  <c r="Y44" i="14" s="1"/>
  <c r="U44" i="14"/>
  <c r="AA43" i="14"/>
  <c r="Y43" i="14" s="1"/>
  <c r="U43" i="14"/>
  <c r="AA42" i="14"/>
  <c r="Y42" i="14" s="1"/>
  <c r="W42" i="14"/>
  <c r="U42" i="14"/>
  <c r="AA41" i="14"/>
  <c r="Y41" i="14" s="1"/>
  <c r="U41" i="14"/>
  <c r="AA40" i="14"/>
  <c r="Y40" i="14" s="1"/>
  <c r="U40" i="14"/>
  <c r="AA39" i="14"/>
  <c r="Y39" i="14" s="1"/>
  <c r="U39" i="14"/>
  <c r="AA38" i="14"/>
  <c r="Y38" i="14" s="1"/>
  <c r="U38" i="14"/>
  <c r="AA37" i="14"/>
  <c r="Y37" i="14" s="1"/>
  <c r="U37" i="14"/>
  <c r="AA36" i="14"/>
  <c r="Y36" i="14" s="1"/>
  <c r="U36" i="14"/>
  <c r="AA35" i="14"/>
  <c r="Y35" i="14" s="1"/>
  <c r="U35" i="14"/>
  <c r="AA34" i="14"/>
  <c r="W34" i="14" s="1"/>
  <c r="U34" i="14"/>
  <c r="AA33" i="14"/>
  <c r="Y33" i="14" s="1"/>
  <c r="U33" i="14"/>
  <c r="AA32" i="14"/>
  <c r="Y32" i="14" s="1"/>
  <c r="U32" i="14"/>
  <c r="AA31" i="14"/>
  <c r="Y31" i="14" s="1"/>
  <c r="U31" i="14"/>
  <c r="AA30" i="14"/>
  <c r="Y30" i="14" s="1"/>
  <c r="W30" i="14"/>
  <c r="U30" i="14"/>
  <c r="AA29" i="14"/>
  <c r="Y29" i="14" s="1"/>
  <c r="W29" i="14"/>
  <c r="U29" i="14"/>
  <c r="AA28" i="14"/>
  <c r="Y28" i="14"/>
  <c r="W28" i="14"/>
  <c r="U28" i="14"/>
  <c r="AA27" i="14"/>
  <c r="Y27" i="14"/>
  <c r="W27" i="14"/>
  <c r="U27" i="14"/>
  <c r="AA26" i="14"/>
  <c r="Y26" i="14"/>
  <c r="W26" i="14"/>
  <c r="U26" i="14"/>
  <c r="AA25" i="14"/>
  <c r="Y25" i="14" s="1"/>
  <c r="U25" i="14"/>
  <c r="AA24" i="14"/>
  <c r="W24" i="14" s="1"/>
  <c r="Y24" i="14"/>
  <c r="U24" i="14"/>
  <c r="AA23" i="14"/>
  <c r="Y23" i="14"/>
  <c r="W23" i="14"/>
  <c r="U23" i="14"/>
  <c r="AA22" i="14"/>
  <c r="Y22" i="14"/>
  <c r="W22" i="14"/>
  <c r="U22" i="14"/>
  <c r="AA21" i="14"/>
  <c r="Y21" i="14"/>
  <c r="W21" i="14"/>
  <c r="U21" i="14"/>
  <c r="AA20" i="14"/>
  <c r="Y20" i="14" s="1"/>
  <c r="W20" i="14"/>
  <c r="U20" i="14"/>
  <c r="AA19" i="14"/>
  <c r="Y19" i="14" s="1"/>
  <c r="U19" i="14"/>
  <c r="AA18" i="14"/>
  <c r="Y18" i="14" s="1"/>
  <c r="W18" i="14"/>
  <c r="U18" i="14"/>
  <c r="AA17" i="14"/>
  <c r="Y17" i="14" s="1"/>
  <c r="U17" i="14"/>
  <c r="AA16" i="14"/>
  <c r="Y16" i="14" s="1"/>
  <c r="U16" i="14"/>
  <c r="AA15" i="14"/>
  <c r="Y15" i="14" s="1"/>
  <c r="W15" i="14"/>
  <c r="U15" i="14"/>
  <c r="AA14" i="14"/>
  <c r="Y14" i="14"/>
  <c r="W14" i="14"/>
  <c r="U14" i="14"/>
  <c r="AA13" i="14"/>
  <c r="Y13" i="14"/>
  <c r="W13" i="14"/>
  <c r="U13" i="14"/>
  <c r="AA12" i="14"/>
  <c r="Y12" i="14"/>
  <c r="W12" i="14"/>
  <c r="U12" i="14"/>
  <c r="AA11" i="14"/>
  <c r="X11" i="14"/>
  <c r="V11" i="14"/>
  <c r="AA10" i="14"/>
  <c r="Y10" i="14"/>
  <c r="W10" i="14"/>
  <c r="U10" i="14"/>
  <c r="AA9" i="14"/>
  <c r="Y9" i="14" s="1"/>
  <c r="U9" i="14"/>
  <c r="AA8" i="14"/>
  <c r="Y8" i="14"/>
  <c r="W8" i="14"/>
  <c r="U8" i="14"/>
  <c r="AA7" i="14"/>
  <c r="Y7" i="14"/>
  <c r="W7" i="14"/>
  <c r="U7" i="14"/>
  <c r="AA61" i="13"/>
  <c r="Y61" i="13" s="1"/>
  <c r="U61" i="13"/>
  <c r="AA60" i="13"/>
  <c r="Y60" i="13" s="1"/>
  <c r="U60" i="13"/>
  <c r="AA59" i="13"/>
  <c r="V59" i="13"/>
  <c r="AA58" i="13"/>
  <c r="V58" i="13"/>
  <c r="AA57" i="13"/>
  <c r="Y57" i="13" s="1"/>
  <c r="U57" i="13"/>
  <c r="AA56" i="13"/>
  <c r="Y56" i="13" s="1"/>
  <c r="U56" i="13"/>
  <c r="AA55" i="13"/>
  <c r="Y55" i="13" s="1"/>
  <c r="W55" i="13"/>
  <c r="U55" i="13"/>
  <c r="AA54" i="13"/>
  <c r="Y54" i="13"/>
  <c r="W54" i="13"/>
  <c r="U54" i="13"/>
  <c r="AA53" i="13"/>
  <c r="Y53" i="13" s="1"/>
  <c r="U53" i="13"/>
  <c r="AA52" i="13"/>
  <c r="Y52" i="13" s="1"/>
  <c r="U52" i="13"/>
  <c r="AA51" i="13"/>
  <c r="W51" i="13" s="1"/>
  <c r="Y51" i="13"/>
  <c r="U51" i="13"/>
  <c r="AA50" i="13"/>
  <c r="Y50" i="13" s="1"/>
  <c r="U50" i="13"/>
  <c r="AA49" i="13"/>
  <c r="Y49" i="13"/>
  <c r="W49" i="13"/>
  <c r="U49" i="13"/>
  <c r="AA48" i="13"/>
  <c r="Y48" i="13" s="1"/>
  <c r="U48" i="13"/>
  <c r="AA47" i="13"/>
  <c r="Y47" i="13" s="1"/>
  <c r="U47" i="13"/>
  <c r="AA46" i="13"/>
  <c r="Y46" i="13" s="1"/>
  <c r="U46" i="13"/>
  <c r="AA45" i="13"/>
  <c r="Y45" i="13" s="1"/>
  <c r="U45" i="13"/>
  <c r="AA44" i="13"/>
  <c r="Y44" i="13" s="1"/>
  <c r="U44" i="13"/>
  <c r="AA43" i="13"/>
  <c r="Y43" i="13" s="1"/>
  <c r="U43" i="13"/>
  <c r="AA42" i="13"/>
  <c r="Y42" i="13" s="1"/>
  <c r="U42" i="13"/>
  <c r="AA41" i="13"/>
  <c r="W41" i="13" s="1"/>
  <c r="U41" i="13"/>
  <c r="AA40" i="13"/>
  <c r="Y40" i="13" s="1"/>
  <c r="U40" i="13"/>
  <c r="AA39" i="13"/>
  <c r="Y39" i="13" s="1"/>
  <c r="U39" i="13"/>
  <c r="AA38" i="13"/>
  <c r="Y38" i="13" s="1"/>
  <c r="U38" i="13"/>
  <c r="AA37" i="13"/>
  <c r="W37" i="13" s="1"/>
  <c r="U37" i="13"/>
  <c r="AA36" i="13"/>
  <c r="W36" i="13" s="1"/>
  <c r="U36" i="13"/>
  <c r="AA35" i="13"/>
  <c r="Y35" i="13" s="1"/>
  <c r="U35" i="13"/>
  <c r="AA34" i="13"/>
  <c r="W34" i="13" s="1"/>
  <c r="U34" i="13"/>
  <c r="AA33" i="13"/>
  <c r="Y33" i="13" s="1"/>
  <c r="U33" i="13"/>
  <c r="AA32" i="13"/>
  <c r="Y32" i="13" s="1"/>
  <c r="U32" i="13"/>
  <c r="AA31" i="13"/>
  <c r="Y31" i="13" s="1"/>
  <c r="U31" i="13"/>
  <c r="AA30" i="13"/>
  <c r="Y30" i="13" s="1"/>
  <c r="W30" i="13"/>
  <c r="U30" i="13"/>
  <c r="AA29" i="13"/>
  <c r="Y29" i="13"/>
  <c r="W29" i="13"/>
  <c r="U29" i="13"/>
  <c r="AA28" i="13"/>
  <c r="Y28" i="13"/>
  <c r="W28" i="13"/>
  <c r="U28" i="13"/>
  <c r="AA27" i="13"/>
  <c r="Y27" i="13"/>
  <c r="W27" i="13"/>
  <c r="U27" i="13"/>
  <c r="AA26" i="13"/>
  <c r="Y26" i="13" s="1"/>
  <c r="U26" i="13"/>
  <c r="AA25" i="13"/>
  <c r="Y25" i="13" s="1"/>
  <c r="W25" i="13"/>
  <c r="U25" i="13"/>
  <c r="AA24" i="13"/>
  <c r="Y24" i="13"/>
  <c r="W24" i="13"/>
  <c r="U24" i="13"/>
  <c r="AA23" i="13"/>
  <c r="Y23" i="13"/>
  <c r="W23" i="13"/>
  <c r="U23" i="13"/>
  <c r="AA22" i="13"/>
  <c r="Y22" i="13"/>
  <c r="W22" i="13"/>
  <c r="U22" i="13"/>
  <c r="AA21" i="13"/>
  <c r="W21" i="13" s="1"/>
  <c r="Y21" i="13"/>
  <c r="U21" i="13"/>
  <c r="AA20" i="13"/>
  <c r="Y20" i="13" s="1"/>
  <c r="W20" i="13"/>
  <c r="U20" i="13"/>
  <c r="AA19" i="13"/>
  <c r="Y19" i="13" s="1"/>
  <c r="U19" i="13"/>
  <c r="AA18" i="13"/>
  <c r="Y18" i="13"/>
  <c r="W18" i="13"/>
  <c r="U18" i="13"/>
  <c r="AA17" i="13"/>
  <c r="Y17" i="13" s="1"/>
  <c r="U17" i="13"/>
  <c r="AA16" i="13"/>
  <c r="Y16" i="13" s="1"/>
  <c r="W16" i="13"/>
  <c r="U16" i="13"/>
  <c r="AA15" i="13"/>
  <c r="Y15" i="13" s="1"/>
  <c r="U15" i="13"/>
  <c r="AA14" i="13"/>
  <c r="Y14" i="13" s="1"/>
  <c r="U14" i="13"/>
  <c r="AA13" i="13"/>
  <c r="Y13" i="13"/>
  <c r="W13" i="13"/>
  <c r="U13" i="13"/>
  <c r="AA12" i="13"/>
  <c r="Y12" i="13"/>
  <c r="W12" i="13"/>
  <c r="U12" i="13"/>
  <c r="AA11" i="13"/>
  <c r="X11" i="13"/>
  <c r="V11" i="13"/>
  <c r="AA10" i="13"/>
  <c r="Y10" i="13"/>
  <c r="W10" i="13"/>
  <c r="U10" i="13"/>
  <c r="AA9" i="13"/>
  <c r="Y9" i="13" s="1"/>
  <c r="U9" i="13"/>
  <c r="AA8" i="13"/>
  <c r="Y8" i="13"/>
  <c r="W8" i="13"/>
  <c r="U8" i="13"/>
  <c r="AA7" i="13"/>
  <c r="Y7" i="13"/>
  <c r="W7" i="13"/>
  <c r="U7" i="13"/>
  <c r="AA61" i="12"/>
  <c r="Y61" i="12" s="1"/>
  <c r="U61" i="12"/>
  <c r="AA60" i="12"/>
  <c r="Y60" i="12" s="1"/>
  <c r="U60" i="12"/>
  <c r="AA59" i="12"/>
  <c r="V59" i="12"/>
  <c r="AA58" i="12"/>
  <c r="V58" i="12"/>
  <c r="AA57" i="12"/>
  <c r="W57" i="12" s="1"/>
  <c r="U57" i="12"/>
  <c r="AA56" i="12"/>
  <c r="Y56" i="12" s="1"/>
  <c r="U56" i="12"/>
  <c r="AA55" i="12"/>
  <c r="Y55" i="12"/>
  <c r="W55" i="12"/>
  <c r="U55" i="12"/>
  <c r="AA54" i="12"/>
  <c r="Y54" i="12"/>
  <c r="W54" i="12"/>
  <c r="U54" i="12"/>
  <c r="AA53" i="12"/>
  <c r="Y53" i="12" s="1"/>
  <c r="U53" i="12"/>
  <c r="AA52" i="12"/>
  <c r="Y52" i="12" s="1"/>
  <c r="U52" i="12"/>
  <c r="AA51" i="12"/>
  <c r="Y51" i="12" s="1"/>
  <c r="W51" i="12"/>
  <c r="U51" i="12"/>
  <c r="AA50" i="12"/>
  <c r="W50" i="12" s="1"/>
  <c r="U50" i="12"/>
  <c r="AA49" i="12"/>
  <c r="Y49" i="12" s="1"/>
  <c r="U49" i="12"/>
  <c r="AA48" i="12"/>
  <c r="Y48" i="12" s="1"/>
  <c r="U48" i="12"/>
  <c r="AA47" i="12"/>
  <c r="Y47" i="12" s="1"/>
  <c r="U47" i="12"/>
  <c r="AA46" i="12"/>
  <c r="Y46" i="12" s="1"/>
  <c r="U46" i="12"/>
  <c r="AA45" i="12"/>
  <c r="W45" i="12" s="1"/>
  <c r="U45" i="12"/>
  <c r="AA44" i="12"/>
  <c r="W44" i="12" s="1"/>
  <c r="U44" i="12"/>
  <c r="AA43" i="12"/>
  <c r="Y43" i="12" s="1"/>
  <c r="U43" i="12"/>
  <c r="AA42" i="12"/>
  <c r="W42" i="12" s="1"/>
  <c r="U42" i="12"/>
  <c r="AA41" i="12"/>
  <c r="Y41" i="12" s="1"/>
  <c r="U41" i="12"/>
  <c r="AA40" i="12"/>
  <c r="W40" i="12" s="1"/>
  <c r="U40" i="12"/>
  <c r="AA39" i="12"/>
  <c r="Y39" i="12" s="1"/>
  <c r="U39" i="12"/>
  <c r="AA38" i="12"/>
  <c r="Y38" i="12" s="1"/>
  <c r="U38" i="12"/>
  <c r="AA37" i="12"/>
  <c r="W37" i="12" s="1"/>
  <c r="U37" i="12"/>
  <c r="AA36" i="12"/>
  <c r="Y36" i="12" s="1"/>
  <c r="U36" i="12"/>
  <c r="AA35" i="12"/>
  <c r="Y35" i="12" s="1"/>
  <c r="U35" i="12"/>
  <c r="AA34" i="12"/>
  <c r="Y34" i="12" s="1"/>
  <c r="U34" i="12"/>
  <c r="AA33" i="12"/>
  <c r="Y33" i="12" s="1"/>
  <c r="U33" i="12"/>
  <c r="AA32" i="12"/>
  <c r="W32" i="12" s="1"/>
  <c r="U32" i="12"/>
  <c r="AA31" i="12"/>
  <c r="Y31" i="12" s="1"/>
  <c r="U31" i="12"/>
  <c r="AA30" i="12"/>
  <c r="Y30" i="12"/>
  <c r="W30" i="12"/>
  <c r="U30" i="12"/>
  <c r="AA29" i="12"/>
  <c r="Y29" i="12" s="1"/>
  <c r="U29" i="12"/>
  <c r="AA28" i="12"/>
  <c r="Y28" i="12"/>
  <c r="W28" i="12"/>
  <c r="U28" i="12"/>
  <c r="AA27" i="12"/>
  <c r="Y27" i="12" s="1"/>
  <c r="U27" i="12"/>
  <c r="AA26" i="12"/>
  <c r="Y26" i="12" s="1"/>
  <c r="U26" i="12"/>
  <c r="AA25" i="12"/>
  <c r="Y25" i="12" s="1"/>
  <c r="W25" i="12"/>
  <c r="U25" i="12"/>
  <c r="AA24" i="12"/>
  <c r="Y24" i="12"/>
  <c r="W24" i="12"/>
  <c r="U24" i="12"/>
  <c r="AA23" i="12"/>
  <c r="Y23" i="12"/>
  <c r="W23" i="12"/>
  <c r="U23" i="12"/>
  <c r="AA22" i="12"/>
  <c r="Y22" i="12"/>
  <c r="W22" i="12"/>
  <c r="U22" i="12"/>
  <c r="AA21" i="12"/>
  <c r="Y21" i="12" s="1"/>
  <c r="U21" i="12"/>
  <c r="AA20" i="12"/>
  <c r="Y20" i="12" s="1"/>
  <c r="W20" i="12"/>
  <c r="U20" i="12"/>
  <c r="AA19" i="12"/>
  <c r="Y19" i="12" s="1"/>
  <c r="U19" i="12"/>
  <c r="AA18" i="12"/>
  <c r="Y18" i="12" s="1"/>
  <c r="U18" i="12"/>
  <c r="AA17" i="12"/>
  <c r="Y17" i="12" s="1"/>
  <c r="U17" i="12"/>
  <c r="AA16" i="12"/>
  <c r="Y16" i="12"/>
  <c r="W16" i="12"/>
  <c r="U16" i="12"/>
  <c r="AA15" i="12"/>
  <c r="W15" i="12" s="1"/>
  <c r="U15" i="12"/>
  <c r="AA14" i="12"/>
  <c r="Y14" i="12"/>
  <c r="W14" i="12"/>
  <c r="U14" i="12"/>
  <c r="AA13" i="12"/>
  <c r="Y13" i="12"/>
  <c r="W13" i="12"/>
  <c r="U13" i="12"/>
  <c r="AA12" i="12"/>
  <c r="Y12" i="12" s="1"/>
  <c r="U12" i="12"/>
  <c r="AA11" i="12"/>
  <c r="X11" i="12"/>
  <c r="V11" i="12"/>
  <c r="AA10" i="12"/>
  <c r="Y10" i="12"/>
  <c r="W10" i="12"/>
  <c r="U10" i="12"/>
  <c r="AA9" i="12"/>
  <c r="Y9" i="12" s="1"/>
  <c r="U9" i="12"/>
  <c r="AA8" i="12"/>
  <c r="Y8" i="12"/>
  <c r="W8" i="12"/>
  <c r="U8" i="12"/>
  <c r="AA7" i="12"/>
  <c r="Y7" i="12"/>
  <c r="W7" i="12"/>
  <c r="U7" i="12"/>
  <c r="AA61" i="11"/>
  <c r="Y61" i="11" s="1"/>
  <c r="U61" i="11"/>
  <c r="AA60" i="11"/>
  <c r="Y60" i="11" s="1"/>
  <c r="U60" i="11"/>
  <c r="AA59" i="11"/>
  <c r="V59" i="11"/>
  <c r="AA58" i="11"/>
  <c r="V58" i="11"/>
  <c r="AA57" i="11"/>
  <c r="Y57" i="11" s="1"/>
  <c r="U57" i="11"/>
  <c r="AA56" i="11"/>
  <c r="Y56" i="11" s="1"/>
  <c r="U56" i="11"/>
  <c r="AA55" i="11"/>
  <c r="Y55" i="11" s="1"/>
  <c r="U55" i="11"/>
  <c r="AA54" i="11"/>
  <c r="Y54" i="11" s="1"/>
  <c r="U54" i="11"/>
  <c r="AA53" i="11"/>
  <c r="Y53" i="11" s="1"/>
  <c r="U53" i="11"/>
  <c r="AA52" i="11"/>
  <c r="Y52" i="11" s="1"/>
  <c r="U52" i="11"/>
  <c r="AA51" i="11"/>
  <c r="W51" i="11" s="1"/>
  <c r="Y51" i="11"/>
  <c r="U51" i="11"/>
  <c r="AA50" i="11"/>
  <c r="Y50" i="11" s="1"/>
  <c r="U50" i="11"/>
  <c r="AA49" i="11"/>
  <c r="Y49" i="11" s="1"/>
  <c r="U49" i="11"/>
  <c r="AA48" i="11"/>
  <c r="Y48" i="11" s="1"/>
  <c r="U48" i="11"/>
  <c r="AA47" i="11"/>
  <c r="Y47" i="11" s="1"/>
  <c r="U47" i="11"/>
  <c r="AA46" i="11"/>
  <c r="Y46" i="11"/>
  <c r="W46" i="11"/>
  <c r="U46" i="11"/>
  <c r="AA45" i="11"/>
  <c r="Y45" i="11" s="1"/>
  <c r="U45" i="11"/>
  <c r="AA44" i="11"/>
  <c r="Y44" i="11" s="1"/>
  <c r="U44" i="11"/>
  <c r="AA43" i="11"/>
  <c r="Y43" i="11" s="1"/>
  <c r="U43" i="11"/>
  <c r="AA42" i="11"/>
  <c r="Y42" i="11" s="1"/>
  <c r="U42" i="11"/>
  <c r="AA41" i="11"/>
  <c r="Y41" i="11" s="1"/>
  <c r="U41" i="11"/>
  <c r="AA40" i="11"/>
  <c r="Y40" i="11" s="1"/>
  <c r="U40" i="11"/>
  <c r="AA39" i="11"/>
  <c r="Y39" i="11" s="1"/>
  <c r="U39" i="11"/>
  <c r="AA38" i="11"/>
  <c r="Y38" i="11" s="1"/>
  <c r="U38" i="11"/>
  <c r="AA37" i="11"/>
  <c r="Y37" i="11" s="1"/>
  <c r="U37" i="11"/>
  <c r="AA36" i="11"/>
  <c r="W36" i="11" s="1"/>
  <c r="U36" i="11"/>
  <c r="AA35" i="11"/>
  <c r="Y35" i="11" s="1"/>
  <c r="U35" i="11"/>
  <c r="AA34" i="11"/>
  <c r="Y34" i="11" s="1"/>
  <c r="U34" i="11"/>
  <c r="AA33" i="11"/>
  <c r="W33" i="11" s="1"/>
  <c r="U33" i="11"/>
  <c r="AA32" i="11"/>
  <c r="Y32" i="11" s="1"/>
  <c r="U32" i="11"/>
  <c r="AA31" i="11"/>
  <c r="Y31" i="11" s="1"/>
  <c r="U31" i="11"/>
  <c r="AA30" i="11"/>
  <c r="Y30" i="11" s="1"/>
  <c r="U30" i="11"/>
  <c r="AA29" i="11"/>
  <c r="Y29" i="11" s="1"/>
  <c r="U29" i="11"/>
  <c r="AA28" i="11"/>
  <c r="W28" i="11" s="1"/>
  <c r="Y28" i="11"/>
  <c r="U28" i="11"/>
  <c r="AA27" i="11"/>
  <c r="W27" i="11" s="1"/>
  <c r="Y27" i="11"/>
  <c r="U27" i="11"/>
  <c r="AA26" i="11"/>
  <c r="Y26" i="11"/>
  <c r="W26" i="11"/>
  <c r="U26" i="11"/>
  <c r="AA25" i="11"/>
  <c r="Y25" i="11" s="1"/>
  <c r="U25" i="11"/>
  <c r="AA24" i="11"/>
  <c r="Y24" i="11" s="1"/>
  <c r="U24" i="11"/>
  <c r="AA23" i="11"/>
  <c r="Y23" i="11"/>
  <c r="W23" i="11"/>
  <c r="U23" i="11"/>
  <c r="AA22" i="11"/>
  <c r="W22" i="11" s="1"/>
  <c r="Y22" i="11"/>
  <c r="U22" i="11"/>
  <c r="AA21" i="11"/>
  <c r="W21" i="11" s="1"/>
  <c r="Y21" i="11"/>
  <c r="U21" i="11"/>
  <c r="AA20" i="11"/>
  <c r="Y20" i="11" s="1"/>
  <c r="U20" i="11"/>
  <c r="AA19" i="11"/>
  <c r="Y19" i="11" s="1"/>
  <c r="U19" i="11"/>
  <c r="AA18" i="11"/>
  <c r="Y18" i="11"/>
  <c r="W18" i="11"/>
  <c r="U18" i="11"/>
  <c r="AA17" i="11"/>
  <c r="Y17" i="11" s="1"/>
  <c r="U17" i="11"/>
  <c r="AA16" i="11"/>
  <c r="Y16" i="11"/>
  <c r="W16" i="11"/>
  <c r="U16" i="11"/>
  <c r="AA15" i="11"/>
  <c r="Y15" i="11" s="1"/>
  <c r="U15" i="11"/>
  <c r="AA14" i="11"/>
  <c r="Y14" i="11" s="1"/>
  <c r="U14" i="11"/>
  <c r="AA13" i="11"/>
  <c r="Y13" i="11"/>
  <c r="W13" i="11"/>
  <c r="U13" i="11"/>
  <c r="AA12" i="11"/>
  <c r="W12" i="11" s="1"/>
  <c r="Y12" i="11"/>
  <c r="U12" i="11"/>
  <c r="AA11" i="11"/>
  <c r="X11" i="11"/>
  <c r="V11" i="11"/>
  <c r="AA10" i="11"/>
  <c r="Y10" i="11"/>
  <c r="W10" i="11"/>
  <c r="U10" i="11"/>
  <c r="AA9" i="11"/>
  <c r="W9" i="11" s="1"/>
  <c r="U9" i="11"/>
  <c r="AA8" i="11"/>
  <c r="Y8" i="11"/>
  <c r="W8" i="11"/>
  <c r="U8" i="11"/>
  <c r="AA7" i="11"/>
  <c r="Y7" i="11"/>
  <c r="W7" i="11"/>
  <c r="U7" i="11"/>
  <c r="AA61" i="10"/>
  <c r="Y61" i="10" s="1"/>
  <c r="U61" i="10"/>
  <c r="AA60" i="10"/>
  <c r="Y60" i="10" s="1"/>
  <c r="U60" i="10"/>
  <c r="AA59" i="10"/>
  <c r="V59" i="10"/>
  <c r="AA58" i="10"/>
  <c r="V58" i="10"/>
  <c r="AA57" i="10"/>
  <c r="Y57" i="10" s="1"/>
  <c r="U57" i="10"/>
  <c r="AA56" i="10"/>
  <c r="W56" i="10" s="1"/>
  <c r="U56" i="10"/>
  <c r="AA55" i="10"/>
  <c r="Y55" i="10" s="1"/>
  <c r="U55" i="10"/>
  <c r="AA54" i="10"/>
  <c r="Y54" i="10" s="1"/>
  <c r="W54" i="10"/>
  <c r="U54" i="10"/>
  <c r="AA53" i="10"/>
  <c r="Y53" i="10" s="1"/>
  <c r="U53" i="10"/>
  <c r="AA52" i="10"/>
  <c r="W52" i="10" s="1"/>
  <c r="U52" i="10"/>
  <c r="AA51" i="10"/>
  <c r="Y51" i="10"/>
  <c r="W51" i="10"/>
  <c r="U51" i="10"/>
  <c r="AA50" i="10"/>
  <c r="Y50" i="10" s="1"/>
  <c r="U50" i="10"/>
  <c r="AA49" i="10"/>
  <c r="W49" i="10" s="1"/>
  <c r="U49" i="10"/>
  <c r="AA48" i="10"/>
  <c r="Y48" i="10" s="1"/>
  <c r="U48" i="10"/>
  <c r="AA47" i="10"/>
  <c r="Y47" i="10" s="1"/>
  <c r="U47" i="10"/>
  <c r="AA46" i="10"/>
  <c r="Y46" i="10" s="1"/>
  <c r="U46" i="10"/>
  <c r="AA45" i="10"/>
  <c r="Y45" i="10" s="1"/>
  <c r="U45" i="10"/>
  <c r="AA44" i="10"/>
  <c r="W44" i="10" s="1"/>
  <c r="U44" i="10"/>
  <c r="AA43" i="10"/>
  <c r="Y43" i="10" s="1"/>
  <c r="U43" i="10"/>
  <c r="AA42" i="10"/>
  <c r="Y42" i="10" s="1"/>
  <c r="U42" i="10"/>
  <c r="AA41" i="10"/>
  <c r="Y41" i="10" s="1"/>
  <c r="U41" i="10"/>
  <c r="AA40" i="10"/>
  <c r="Y40" i="10" s="1"/>
  <c r="U40" i="10"/>
  <c r="AA39" i="10"/>
  <c r="W39" i="10" s="1"/>
  <c r="U39" i="10"/>
  <c r="AA38" i="10"/>
  <c r="W38" i="10" s="1"/>
  <c r="U38" i="10"/>
  <c r="AA37" i="10"/>
  <c r="Y37" i="10" s="1"/>
  <c r="U37" i="10"/>
  <c r="AA36" i="10"/>
  <c r="Y36" i="10" s="1"/>
  <c r="U36" i="10"/>
  <c r="AA35" i="10"/>
  <c r="Y35" i="10" s="1"/>
  <c r="U35" i="10"/>
  <c r="AA34" i="10"/>
  <c r="Y34" i="10" s="1"/>
  <c r="U34" i="10"/>
  <c r="AA33" i="10"/>
  <c r="Y33" i="10" s="1"/>
  <c r="U33" i="10"/>
  <c r="AA32" i="10"/>
  <c r="Y32" i="10" s="1"/>
  <c r="U32" i="10"/>
  <c r="AA31" i="10"/>
  <c r="Y31" i="10" s="1"/>
  <c r="U31" i="10"/>
  <c r="AA30" i="10"/>
  <c r="Y30" i="10" s="1"/>
  <c r="U30" i="10"/>
  <c r="AA29" i="10"/>
  <c r="Y29" i="10"/>
  <c r="W29" i="10"/>
  <c r="U29" i="10"/>
  <c r="AA28" i="10"/>
  <c r="Y28" i="10"/>
  <c r="W28" i="10"/>
  <c r="U28" i="10"/>
  <c r="AA27" i="10"/>
  <c r="Y27" i="10"/>
  <c r="W27" i="10"/>
  <c r="U27" i="10"/>
  <c r="AA26" i="10"/>
  <c r="Y26" i="10" s="1"/>
  <c r="U26" i="10"/>
  <c r="AA25" i="10"/>
  <c r="Y25" i="10" s="1"/>
  <c r="U25" i="10"/>
  <c r="AA24" i="10"/>
  <c r="Y24" i="10"/>
  <c r="W24" i="10"/>
  <c r="U24" i="10"/>
  <c r="AA23" i="10"/>
  <c r="Y23" i="10" s="1"/>
  <c r="U23" i="10"/>
  <c r="AA22" i="10"/>
  <c r="Y22" i="10" s="1"/>
  <c r="W22" i="10"/>
  <c r="U22" i="10"/>
  <c r="AA21" i="10"/>
  <c r="Y21" i="10"/>
  <c r="W21" i="10"/>
  <c r="U21" i="10"/>
  <c r="AA20" i="10"/>
  <c r="Y20" i="10" s="1"/>
  <c r="U20" i="10"/>
  <c r="AA19" i="10"/>
  <c r="Y19" i="10" s="1"/>
  <c r="U19" i="10"/>
  <c r="AA18" i="10"/>
  <c r="Y18" i="10"/>
  <c r="W18" i="10"/>
  <c r="U18" i="10"/>
  <c r="AA17" i="10"/>
  <c r="Y17" i="10" s="1"/>
  <c r="U17" i="10"/>
  <c r="AA16" i="10"/>
  <c r="Y16" i="10"/>
  <c r="W16" i="10"/>
  <c r="U16" i="10"/>
  <c r="AA15" i="10"/>
  <c r="Y15" i="10" s="1"/>
  <c r="U15" i="10"/>
  <c r="AA14" i="10"/>
  <c r="Y14" i="10"/>
  <c r="W14" i="10"/>
  <c r="U14" i="10"/>
  <c r="AA13" i="10"/>
  <c r="Y13" i="10"/>
  <c r="W13" i="10"/>
  <c r="U13" i="10"/>
  <c r="AA12" i="10"/>
  <c r="Y12" i="10"/>
  <c r="W12" i="10"/>
  <c r="U12" i="10"/>
  <c r="AA11" i="10"/>
  <c r="X11" i="10"/>
  <c r="V11" i="10"/>
  <c r="AA10" i="10"/>
  <c r="Y10" i="10"/>
  <c r="W10" i="10"/>
  <c r="U10" i="10"/>
  <c r="AA9" i="10"/>
  <c r="W9" i="10" s="1"/>
  <c r="U9" i="10"/>
  <c r="AA8" i="10"/>
  <c r="Y8" i="10"/>
  <c r="W8" i="10"/>
  <c r="U8" i="10"/>
  <c r="AA7" i="10"/>
  <c r="Y7" i="10"/>
  <c r="W7" i="10"/>
  <c r="U7" i="10"/>
  <c r="AA61" i="9"/>
  <c r="Y61" i="9" s="1"/>
  <c r="U61" i="9"/>
  <c r="AA60" i="9"/>
  <c r="Y60" i="9" s="1"/>
  <c r="U60" i="9"/>
  <c r="AA59" i="9"/>
  <c r="V59" i="9"/>
  <c r="AA58" i="9"/>
  <c r="V58" i="9"/>
  <c r="AA57" i="9"/>
  <c r="Y57" i="9" s="1"/>
  <c r="U57" i="9"/>
  <c r="AA56" i="9"/>
  <c r="Y56" i="9" s="1"/>
  <c r="U56" i="9"/>
  <c r="AA55" i="9"/>
  <c r="Y55" i="9" s="1"/>
  <c r="W55" i="9"/>
  <c r="U55" i="9"/>
  <c r="AA54" i="9"/>
  <c r="Y54" i="9"/>
  <c r="W54" i="9"/>
  <c r="U54" i="9"/>
  <c r="AA53" i="9"/>
  <c r="Y53" i="9" s="1"/>
  <c r="U53" i="9"/>
  <c r="AA52" i="9"/>
  <c r="Y52" i="9" s="1"/>
  <c r="U52" i="9"/>
  <c r="AA51" i="9"/>
  <c r="Y51" i="9" s="1"/>
  <c r="U51" i="9"/>
  <c r="AA50" i="9"/>
  <c r="Y50" i="9" s="1"/>
  <c r="U50" i="9"/>
  <c r="AA49" i="9"/>
  <c r="Y49" i="9" s="1"/>
  <c r="U49" i="9"/>
  <c r="AA48" i="9"/>
  <c r="Y48" i="9" s="1"/>
  <c r="U48" i="9"/>
  <c r="AA47" i="9"/>
  <c r="Y47" i="9" s="1"/>
  <c r="U47" i="9"/>
  <c r="AA46" i="9"/>
  <c r="Y46" i="9" s="1"/>
  <c r="U46" i="9"/>
  <c r="AA45" i="9"/>
  <c r="Y45" i="9" s="1"/>
  <c r="U45" i="9"/>
  <c r="AA44" i="9"/>
  <c r="Y44" i="9" s="1"/>
  <c r="U44" i="9"/>
  <c r="AA43" i="9"/>
  <c r="Y43" i="9" s="1"/>
  <c r="U43" i="9"/>
  <c r="AA42" i="9"/>
  <c r="Y42" i="9" s="1"/>
  <c r="U42" i="9"/>
  <c r="AA41" i="9"/>
  <c r="Y41" i="9" s="1"/>
  <c r="U41" i="9"/>
  <c r="AA40" i="9"/>
  <c r="Y40" i="9" s="1"/>
  <c r="U40" i="9"/>
  <c r="AA39" i="9"/>
  <c r="Y39" i="9" s="1"/>
  <c r="U39" i="9"/>
  <c r="AA38" i="9"/>
  <c r="Y38" i="9" s="1"/>
  <c r="U38" i="9"/>
  <c r="AA37" i="9"/>
  <c r="Y37" i="9" s="1"/>
  <c r="U37" i="9"/>
  <c r="AA36" i="9"/>
  <c r="W36" i="9" s="1"/>
  <c r="U36" i="9"/>
  <c r="AA35" i="9"/>
  <c r="Y35" i="9" s="1"/>
  <c r="U35" i="9"/>
  <c r="AA34" i="9"/>
  <c r="W34" i="9" s="1"/>
  <c r="U34" i="9"/>
  <c r="AA33" i="9"/>
  <c r="Y33" i="9" s="1"/>
  <c r="U33" i="9"/>
  <c r="AA32" i="9"/>
  <c r="Y32" i="9" s="1"/>
  <c r="U32" i="9"/>
  <c r="AA31" i="9"/>
  <c r="W31" i="9" s="1"/>
  <c r="U31" i="9"/>
  <c r="AA30" i="9"/>
  <c r="Y30" i="9" s="1"/>
  <c r="U30" i="9"/>
  <c r="AA29" i="9"/>
  <c r="Y29" i="9"/>
  <c r="W29" i="9"/>
  <c r="U29" i="9"/>
  <c r="AA28" i="9"/>
  <c r="Y28" i="9"/>
  <c r="W28" i="9"/>
  <c r="U28" i="9"/>
  <c r="AA27" i="9"/>
  <c r="Y27" i="9"/>
  <c r="W27" i="9"/>
  <c r="U27" i="9"/>
  <c r="AA26" i="9"/>
  <c r="W26" i="9" s="1"/>
  <c r="Y26" i="9"/>
  <c r="U26" i="9"/>
  <c r="AA25" i="9"/>
  <c r="Y25" i="9" s="1"/>
  <c r="W25" i="9"/>
  <c r="U25" i="9"/>
  <c r="AA24" i="9"/>
  <c r="Y24" i="9"/>
  <c r="W24" i="9"/>
  <c r="U24" i="9"/>
  <c r="AA23" i="9"/>
  <c r="Y23" i="9" s="1"/>
  <c r="U23" i="9"/>
  <c r="AA22" i="9"/>
  <c r="Y22" i="9"/>
  <c r="W22" i="9"/>
  <c r="U22" i="9"/>
  <c r="AA21" i="9"/>
  <c r="Y21" i="9"/>
  <c r="W21" i="9"/>
  <c r="U21" i="9"/>
  <c r="AA20" i="9"/>
  <c r="Y20" i="9" s="1"/>
  <c r="W20" i="9"/>
  <c r="U20" i="9"/>
  <c r="AA19" i="9"/>
  <c r="Y19" i="9" s="1"/>
  <c r="U19" i="9"/>
  <c r="AA18" i="9"/>
  <c r="Y18" i="9"/>
  <c r="W18" i="9"/>
  <c r="U18" i="9"/>
  <c r="AA17" i="9"/>
  <c r="Y17" i="9" s="1"/>
  <c r="U17" i="9"/>
  <c r="AA16" i="9"/>
  <c r="Y16" i="9"/>
  <c r="W16" i="9"/>
  <c r="U16" i="9"/>
  <c r="AA15" i="9"/>
  <c r="Y15" i="9" s="1"/>
  <c r="U15" i="9"/>
  <c r="AA14" i="9"/>
  <c r="W14" i="9" s="1"/>
  <c r="Y14" i="9"/>
  <c r="U14" i="9"/>
  <c r="AA13" i="9"/>
  <c r="W13" i="9" s="1"/>
  <c r="Y13" i="9"/>
  <c r="U13" i="9"/>
  <c r="AA12" i="9"/>
  <c r="Y12" i="9"/>
  <c r="W12" i="9"/>
  <c r="U12" i="9"/>
  <c r="AA11" i="9"/>
  <c r="X11" i="9"/>
  <c r="V11" i="9"/>
  <c r="AA10" i="9"/>
  <c r="Y10" i="9"/>
  <c r="W10" i="9"/>
  <c r="U10" i="9"/>
  <c r="AA9" i="9"/>
  <c r="W9" i="9" s="1"/>
  <c r="U9" i="9"/>
  <c r="AA8" i="9"/>
  <c r="Y8" i="9"/>
  <c r="W8" i="9"/>
  <c r="U8" i="9"/>
  <c r="AA7" i="9"/>
  <c r="Y7" i="9"/>
  <c r="W7" i="9"/>
  <c r="U7" i="9"/>
  <c r="AA61" i="8"/>
  <c r="Y61" i="8" s="1"/>
  <c r="U61" i="8"/>
  <c r="AA60" i="8"/>
  <c r="Y60" i="8" s="1"/>
  <c r="U60" i="8"/>
  <c r="AA59" i="8"/>
  <c r="V59" i="8"/>
  <c r="AA58" i="8"/>
  <c r="V58" i="8"/>
  <c r="AA57" i="8"/>
  <c r="Y57" i="8" s="1"/>
  <c r="U57" i="8"/>
  <c r="AA56" i="8"/>
  <c r="Y56" i="8" s="1"/>
  <c r="U56" i="8"/>
  <c r="AA55" i="8"/>
  <c r="Y55" i="8" s="1"/>
  <c r="U55" i="8"/>
  <c r="AA54" i="8"/>
  <c r="Y54" i="8" s="1"/>
  <c r="U54" i="8"/>
  <c r="AA53" i="8"/>
  <c r="Y53" i="8" s="1"/>
  <c r="U53" i="8"/>
  <c r="AA52" i="8"/>
  <c r="Y52" i="8" s="1"/>
  <c r="U52" i="8"/>
  <c r="AA51" i="8"/>
  <c r="Y51" i="8"/>
  <c r="W51" i="8"/>
  <c r="U51" i="8"/>
  <c r="AA50" i="8"/>
  <c r="Y50" i="8" s="1"/>
  <c r="U50" i="8"/>
  <c r="AA49" i="8"/>
  <c r="Y49" i="8" s="1"/>
  <c r="U49" i="8"/>
  <c r="AA48" i="8"/>
  <c r="Y48" i="8" s="1"/>
  <c r="U48" i="8"/>
  <c r="AA47" i="8"/>
  <c r="Y47" i="8" s="1"/>
  <c r="U47" i="8"/>
  <c r="AA46" i="8"/>
  <c r="Y46" i="8" s="1"/>
  <c r="U46" i="8"/>
  <c r="AA45" i="8"/>
  <c r="Y45" i="8" s="1"/>
  <c r="U45" i="8"/>
  <c r="AA44" i="8"/>
  <c r="Y44" i="8" s="1"/>
  <c r="U44" i="8"/>
  <c r="AA43" i="8"/>
  <c r="Y43" i="8" s="1"/>
  <c r="U43" i="8"/>
  <c r="AA42" i="8"/>
  <c r="Y42" i="8" s="1"/>
  <c r="U42" i="8"/>
  <c r="AA41" i="8"/>
  <c r="Y41" i="8" s="1"/>
  <c r="U41" i="8"/>
  <c r="AA40" i="8"/>
  <c r="Y40" i="8" s="1"/>
  <c r="U40" i="8"/>
  <c r="AA39" i="8"/>
  <c r="Y39" i="8" s="1"/>
  <c r="U39" i="8"/>
  <c r="AA38" i="8"/>
  <c r="Y38" i="8" s="1"/>
  <c r="U38" i="8"/>
  <c r="AA37" i="8"/>
  <c r="Y37" i="8"/>
  <c r="W37" i="8"/>
  <c r="U37" i="8"/>
  <c r="AA36" i="8"/>
  <c r="Y36" i="8" s="1"/>
  <c r="U36" i="8"/>
  <c r="AA35" i="8"/>
  <c r="Y35" i="8" s="1"/>
  <c r="U35" i="8"/>
  <c r="AA34" i="8"/>
  <c r="Y34" i="8" s="1"/>
  <c r="U34" i="8"/>
  <c r="AA33" i="8"/>
  <c r="Y33" i="8" s="1"/>
  <c r="U33" i="8"/>
  <c r="AA32" i="8"/>
  <c r="Y32" i="8" s="1"/>
  <c r="U32" i="8"/>
  <c r="AA31" i="8"/>
  <c r="Y31" i="8" s="1"/>
  <c r="U31" i="8"/>
  <c r="AA30" i="8"/>
  <c r="Y30" i="8" s="1"/>
  <c r="U30" i="8"/>
  <c r="AA29" i="8"/>
  <c r="Y29" i="8" s="1"/>
  <c r="U29" i="8"/>
  <c r="AA28" i="8"/>
  <c r="Y28" i="8"/>
  <c r="W28" i="8"/>
  <c r="U28" i="8"/>
  <c r="AA27" i="8"/>
  <c r="Y27" i="8"/>
  <c r="W27" i="8"/>
  <c r="U27" i="8"/>
  <c r="AA26" i="8"/>
  <c r="Y26" i="8"/>
  <c r="W26" i="8"/>
  <c r="U26" i="8"/>
  <c r="AA25" i="8"/>
  <c r="Y25" i="8" s="1"/>
  <c r="U25" i="8"/>
  <c r="AA24" i="8"/>
  <c r="Y24" i="8" s="1"/>
  <c r="U24" i="8"/>
  <c r="AA23" i="8"/>
  <c r="Y23" i="8"/>
  <c r="W23" i="8"/>
  <c r="U23" i="8"/>
  <c r="AA22" i="8"/>
  <c r="Y22" i="8"/>
  <c r="W22" i="8"/>
  <c r="U22" i="8"/>
  <c r="AA21" i="8"/>
  <c r="Y21" i="8"/>
  <c r="W21" i="8"/>
  <c r="U21" i="8"/>
  <c r="AA20" i="8"/>
  <c r="Y20" i="8" s="1"/>
  <c r="U20" i="8"/>
  <c r="AA19" i="8"/>
  <c r="Y19" i="8" s="1"/>
  <c r="U19" i="8"/>
  <c r="AA18" i="8"/>
  <c r="Y18" i="8" s="1"/>
  <c r="U18" i="8"/>
  <c r="AA17" i="8"/>
  <c r="Y17" i="8" s="1"/>
  <c r="U17" i="8"/>
  <c r="AA16" i="8"/>
  <c r="Y16" i="8"/>
  <c r="W16" i="8"/>
  <c r="U16" i="8"/>
  <c r="AA15" i="8"/>
  <c r="Y15" i="8" s="1"/>
  <c r="U15" i="8"/>
  <c r="AA14" i="8"/>
  <c r="Y14" i="8" s="1"/>
  <c r="U14" i="8"/>
  <c r="AA13" i="8"/>
  <c r="Y13" i="8" s="1"/>
  <c r="W13" i="8"/>
  <c r="U13" i="8"/>
  <c r="AA12" i="8"/>
  <c r="Y12" i="8"/>
  <c r="W12" i="8"/>
  <c r="U12" i="8"/>
  <c r="AA11" i="8"/>
  <c r="X11" i="8"/>
  <c r="V11" i="8"/>
  <c r="AA10" i="8"/>
  <c r="Y10" i="8"/>
  <c r="W10" i="8"/>
  <c r="U10" i="8"/>
  <c r="AA9" i="8"/>
  <c r="W9" i="8" s="1"/>
  <c r="U9" i="8"/>
  <c r="AA8" i="8"/>
  <c r="Y8" i="8"/>
  <c r="W8" i="8"/>
  <c r="U8" i="8"/>
  <c r="AA7" i="8"/>
  <c r="Y7" i="8"/>
  <c r="W7" i="8"/>
  <c r="U7" i="8"/>
  <c r="AA61" i="7"/>
  <c r="Y61" i="7" s="1"/>
  <c r="U61" i="7"/>
  <c r="AA60" i="7"/>
  <c r="Y60" i="7" s="1"/>
  <c r="U60" i="7"/>
  <c r="AA59" i="7"/>
  <c r="V59" i="7"/>
  <c r="AA58" i="7"/>
  <c r="V58" i="7"/>
  <c r="AA57" i="7"/>
  <c r="Y57" i="7" s="1"/>
  <c r="U57" i="7"/>
  <c r="AA56" i="7"/>
  <c r="W56" i="7" s="1"/>
  <c r="U56" i="7"/>
  <c r="AA55" i="7"/>
  <c r="Y55" i="7" s="1"/>
  <c r="U55" i="7"/>
  <c r="AA54" i="7"/>
  <c r="Y54" i="7" s="1"/>
  <c r="U54" i="7"/>
  <c r="AA53" i="7"/>
  <c r="Y53" i="7" s="1"/>
  <c r="U53" i="7"/>
  <c r="AA52" i="7"/>
  <c r="Y52" i="7" s="1"/>
  <c r="U52" i="7"/>
  <c r="AA51" i="7"/>
  <c r="W51" i="7" s="1"/>
  <c r="U51" i="7"/>
  <c r="AA50" i="7"/>
  <c r="Y50" i="7" s="1"/>
  <c r="U50" i="7"/>
  <c r="AA49" i="7"/>
  <c r="Y49" i="7" s="1"/>
  <c r="U49" i="7"/>
  <c r="AA48" i="7"/>
  <c r="Y48" i="7" s="1"/>
  <c r="U48" i="7"/>
  <c r="AA47" i="7"/>
  <c r="Y47" i="7" s="1"/>
  <c r="U47" i="7"/>
  <c r="AA46" i="7"/>
  <c r="Y46" i="7" s="1"/>
  <c r="U46" i="7"/>
  <c r="AA45" i="7"/>
  <c r="Y45" i="7" s="1"/>
  <c r="U45" i="7"/>
  <c r="AA44" i="7"/>
  <c r="Y44" i="7" s="1"/>
  <c r="U44" i="7"/>
  <c r="AA43" i="7"/>
  <c r="W43" i="7" s="1"/>
  <c r="U43" i="7"/>
  <c r="AA42" i="7"/>
  <c r="Y42" i="7" s="1"/>
  <c r="U42" i="7"/>
  <c r="AA41" i="7"/>
  <c r="Y41" i="7" s="1"/>
  <c r="U41" i="7"/>
  <c r="AA40" i="7"/>
  <c r="Y40" i="7" s="1"/>
  <c r="U40" i="7"/>
  <c r="AA39" i="7"/>
  <c r="Y39" i="7" s="1"/>
  <c r="U39" i="7"/>
  <c r="AA38" i="7"/>
  <c r="W38" i="7" s="1"/>
  <c r="U38" i="7"/>
  <c r="AA37" i="7"/>
  <c r="Y37" i="7" s="1"/>
  <c r="U37" i="7"/>
  <c r="AA36" i="7"/>
  <c r="Y36" i="7" s="1"/>
  <c r="U36" i="7"/>
  <c r="AA35" i="7"/>
  <c r="Y35" i="7" s="1"/>
  <c r="U35" i="7"/>
  <c r="AA34" i="7"/>
  <c r="Y34" i="7" s="1"/>
  <c r="U34" i="7"/>
  <c r="AA33" i="7"/>
  <c r="Y33" i="7" s="1"/>
  <c r="U33" i="7"/>
  <c r="AA32" i="7"/>
  <c r="Y32" i="7" s="1"/>
  <c r="U32" i="7"/>
  <c r="AA31" i="7"/>
  <c r="Y31" i="7" s="1"/>
  <c r="U31" i="7"/>
  <c r="AA30" i="7"/>
  <c r="Y30" i="7" s="1"/>
  <c r="U30" i="7"/>
  <c r="AA29" i="7"/>
  <c r="Y29" i="7" s="1"/>
  <c r="U29" i="7"/>
  <c r="AA28" i="7"/>
  <c r="Y28" i="7" s="1"/>
  <c r="U28" i="7"/>
  <c r="AA27" i="7"/>
  <c r="Y27" i="7" s="1"/>
  <c r="U27" i="7"/>
  <c r="AA26" i="7"/>
  <c r="Y26" i="7" s="1"/>
  <c r="U26" i="7"/>
  <c r="AA25" i="7"/>
  <c r="Y25" i="7" s="1"/>
  <c r="U25" i="7"/>
  <c r="AA24" i="7"/>
  <c r="Y24" i="7" s="1"/>
  <c r="U24" i="7"/>
  <c r="AA23" i="7"/>
  <c r="Y23" i="7" s="1"/>
  <c r="U23" i="7"/>
  <c r="AA22" i="7"/>
  <c r="Y22" i="7" s="1"/>
  <c r="U22" i="7"/>
  <c r="AA21" i="7"/>
  <c r="Y21" i="7" s="1"/>
  <c r="U21" i="7"/>
  <c r="AA20" i="7"/>
  <c r="Y20" i="7" s="1"/>
  <c r="U20" i="7"/>
  <c r="AA19" i="7"/>
  <c r="Y19" i="7" s="1"/>
  <c r="U19" i="7"/>
  <c r="AA18" i="7"/>
  <c r="Y18" i="7" s="1"/>
  <c r="U18" i="7"/>
  <c r="AA17" i="7"/>
  <c r="Y17" i="7" s="1"/>
  <c r="U17" i="7"/>
  <c r="AA16" i="7"/>
  <c r="Y16" i="7" s="1"/>
  <c r="U16" i="7"/>
  <c r="AA15" i="7"/>
  <c r="Y15" i="7" s="1"/>
  <c r="U15" i="7"/>
  <c r="AA14" i="7"/>
  <c r="Y14" i="7" s="1"/>
  <c r="U14" i="7"/>
  <c r="AA13" i="7"/>
  <c r="Y13" i="7" s="1"/>
  <c r="U13" i="7"/>
  <c r="AA12" i="7"/>
  <c r="Y12" i="7" s="1"/>
  <c r="U12" i="7"/>
  <c r="AA11" i="7"/>
  <c r="X11" i="7"/>
  <c r="V11" i="7"/>
  <c r="AA10" i="7"/>
  <c r="Y10" i="7"/>
  <c r="W10" i="7"/>
  <c r="U10" i="7"/>
  <c r="AA9" i="7"/>
  <c r="Y9" i="7" s="1"/>
  <c r="U9" i="7"/>
  <c r="AA8" i="7"/>
  <c r="Y8" i="7"/>
  <c r="W8" i="7"/>
  <c r="U8" i="7"/>
  <c r="AA7" i="7"/>
  <c r="Y7" i="7"/>
  <c r="W7" i="7"/>
  <c r="U7" i="7"/>
  <c r="W18" i="8" l="1"/>
  <c r="W26" i="10"/>
  <c r="W29" i="12"/>
  <c r="W26" i="13"/>
  <c r="W16" i="14"/>
  <c r="W24" i="16"/>
  <c r="W27" i="18"/>
  <c r="W22" i="19"/>
  <c r="W27" i="19"/>
  <c r="W33" i="19"/>
  <c r="W28" i="26"/>
  <c r="W12" i="29"/>
  <c r="W46" i="31"/>
  <c r="W12" i="32"/>
  <c r="W51" i="32"/>
  <c r="W23" i="9"/>
  <c r="W18" i="12"/>
  <c r="W14" i="13"/>
  <c r="W30" i="22"/>
  <c r="W37" i="26"/>
  <c r="Y24" i="29"/>
  <c r="W37" i="29"/>
  <c r="Y29" i="32"/>
  <c r="W57" i="32"/>
  <c r="W18" i="32"/>
  <c r="W37" i="20"/>
  <c r="W37" i="22"/>
  <c r="Y24" i="32"/>
  <c r="W48" i="31"/>
  <c r="W29" i="18"/>
  <c r="W54" i="18"/>
  <c r="W14" i="22"/>
  <c r="W38" i="22"/>
  <c r="W18" i="26"/>
  <c r="W30" i="9"/>
  <c r="Y39" i="29"/>
  <c r="W31" i="32"/>
  <c r="W23" i="10"/>
  <c r="W21" i="12"/>
  <c r="W26" i="12"/>
  <c r="W22" i="15"/>
  <c r="W54" i="19"/>
  <c r="W26" i="28"/>
  <c r="W51" i="9"/>
  <c r="W25" i="14"/>
  <c r="W28" i="15"/>
  <c r="W33" i="22"/>
  <c r="W55" i="29"/>
  <c r="W9" i="22"/>
  <c r="Y9" i="26"/>
  <c r="W60" i="32"/>
  <c r="W50" i="32"/>
  <c r="Y49" i="32"/>
  <c r="W48" i="32"/>
  <c r="Y44" i="32"/>
  <c r="W43" i="32"/>
  <c r="W40" i="32"/>
  <c r="Y39" i="32"/>
  <c r="W38" i="32"/>
  <c r="W37" i="32"/>
  <c r="W33" i="32"/>
  <c r="W32" i="32"/>
  <c r="W9" i="32"/>
  <c r="W56" i="31"/>
  <c r="W47" i="31"/>
  <c r="W43" i="31"/>
  <c r="W41" i="31"/>
  <c r="W36" i="31"/>
  <c r="W33" i="31"/>
  <c r="W31" i="31"/>
  <c r="W14" i="31"/>
  <c r="W19" i="31"/>
  <c r="W24" i="31"/>
  <c r="W29" i="31"/>
  <c r="W34" i="31"/>
  <c r="W39" i="31"/>
  <c r="W44" i="31"/>
  <c r="W49" i="31"/>
  <c r="W54" i="31"/>
  <c r="W60" i="31"/>
  <c r="W15" i="31"/>
  <c r="W20" i="31"/>
  <c r="W25" i="31"/>
  <c r="W30" i="31"/>
  <c r="W35" i="31"/>
  <c r="W40" i="31"/>
  <c r="W45" i="31"/>
  <c r="W50" i="31"/>
  <c r="W55" i="31"/>
  <c r="W61" i="31"/>
  <c r="Y56" i="30"/>
  <c r="W53" i="30"/>
  <c r="Y47" i="30"/>
  <c r="W46" i="30"/>
  <c r="W43" i="30"/>
  <c r="W41" i="30"/>
  <c r="Y37" i="30"/>
  <c r="W36" i="30"/>
  <c r="W33" i="30"/>
  <c r="W31" i="30"/>
  <c r="W28" i="30"/>
  <c r="W26" i="30"/>
  <c r="W22" i="30"/>
  <c r="W18" i="30"/>
  <c r="Y17" i="30"/>
  <c r="W16" i="30"/>
  <c r="Y9" i="30"/>
  <c r="W14" i="30"/>
  <c r="W19" i="30"/>
  <c r="W24" i="30"/>
  <c r="W29" i="30"/>
  <c r="W34" i="30"/>
  <c r="W39" i="30"/>
  <c r="W44" i="30"/>
  <c r="W49" i="30"/>
  <c r="W60" i="30"/>
  <c r="W15" i="30"/>
  <c r="W20" i="30"/>
  <c r="W25" i="30"/>
  <c r="W30" i="30"/>
  <c r="W35" i="30"/>
  <c r="W40" i="30"/>
  <c r="W45" i="30"/>
  <c r="W50" i="30"/>
  <c r="W55" i="30"/>
  <c r="W61" i="30"/>
  <c r="W61" i="29"/>
  <c r="Y60" i="29"/>
  <c r="W56" i="29"/>
  <c r="W50" i="29"/>
  <c r="Y49" i="29"/>
  <c r="W48" i="29"/>
  <c r="Y44" i="29"/>
  <c r="W43" i="29"/>
  <c r="W41" i="29"/>
  <c r="W40" i="29"/>
  <c r="W35" i="29"/>
  <c r="Y34" i="29"/>
  <c r="W32" i="29"/>
  <c r="W31" i="29"/>
  <c r="Y17" i="29"/>
  <c r="W15" i="29"/>
  <c r="W9" i="29"/>
  <c r="W60" i="28"/>
  <c r="W56" i="28"/>
  <c r="W48" i="28"/>
  <c r="W47" i="28"/>
  <c r="Y46" i="28"/>
  <c r="W44" i="28"/>
  <c r="W43" i="28"/>
  <c r="W42" i="28"/>
  <c r="W39" i="28"/>
  <c r="W34" i="28"/>
  <c r="W33" i="28"/>
  <c r="W32" i="28"/>
  <c r="Y31" i="28"/>
  <c r="W19" i="28"/>
  <c r="W15" i="28"/>
  <c r="W20" i="28"/>
  <c r="W25" i="28"/>
  <c r="W30" i="28"/>
  <c r="W35" i="28"/>
  <c r="W40" i="28"/>
  <c r="W45" i="28"/>
  <c r="W50" i="28"/>
  <c r="W55" i="28"/>
  <c r="W61" i="28"/>
  <c r="W61" i="27"/>
  <c r="W57" i="27"/>
  <c r="W48" i="27"/>
  <c r="W47" i="27"/>
  <c r="W43" i="27"/>
  <c r="W42" i="27"/>
  <c r="W41" i="27"/>
  <c r="W40" i="27"/>
  <c r="Y38" i="27"/>
  <c r="W36" i="27"/>
  <c r="Y33" i="27"/>
  <c r="W32" i="27"/>
  <c r="Y31" i="27"/>
  <c r="W30" i="27"/>
  <c r="W28" i="27"/>
  <c r="Y27" i="27"/>
  <c r="W25" i="27"/>
  <c r="Y21" i="27"/>
  <c r="W18" i="27"/>
  <c r="Y16" i="27"/>
  <c r="Y9" i="27"/>
  <c r="W14" i="27"/>
  <c r="W19" i="27"/>
  <c r="W24" i="27"/>
  <c r="W29" i="27"/>
  <c r="W34" i="27"/>
  <c r="W39" i="27"/>
  <c r="W44" i="27"/>
  <c r="W49" i="27"/>
  <c r="W54" i="27"/>
  <c r="W60" i="27"/>
  <c r="W57" i="26"/>
  <c r="W56" i="26"/>
  <c r="Y50" i="26"/>
  <c r="W48" i="26"/>
  <c r="W47" i="26"/>
  <c r="W43" i="26"/>
  <c r="W38" i="26"/>
  <c r="W36" i="26"/>
  <c r="Y35" i="26"/>
  <c r="W33" i="26"/>
  <c r="W32" i="26"/>
  <c r="Y31" i="26"/>
  <c r="W14" i="26"/>
  <c r="W19" i="26"/>
  <c r="W24" i="26"/>
  <c r="W29" i="26"/>
  <c r="W34" i="26"/>
  <c r="W39" i="26"/>
  <c r="W44" i="26"/>
  <c r="W54" i="26"/>
  <c r="W60" i="26"/>
  <c r="W49" i="26"/>
  <c r="W61" i="25"/>
  <c r="W48" i="25"/>
  <c r="W47" i="25"/>
  <c r="W46" i="25"/>
  <c r="W42" i="25"/>
  <c r="W36" i="25"/>
  <c r="W28" i="25"/>
  <c r="W22" i="25"/>
  <c r="W17" i="25"/>
  <c r="Y9" i="25"/>
  <c r="W14" i="25"/>
  <c r="W19" i="25"/>
  <c r="W24" i="25"/>
  <c r="W29" i="25"/>
  <c r="W34" i="25"/>
  <c r="W39" i="25"/>
  <c r="W44" i="25"/>
  <c r="W49" i="25"/>
  <c r="W54" i="25"/>
  <c r="W60" i="25"/>
  <c r="W15" i="25"/>
  <c r="W20" i="25"/>
  <c r="W25" i="25"/>
  <c r="W30" i="25"/>
  <c r="W35" i="25"/>
  <c r="W40" i="25"/>
  <c r="W45" i="25"/>
  <c r="W50" i="25"/>
  <c r="W55" i="25"/>
  <c r="W57" i="24"/>
  <c r="Y53" i="24"/>
  <c r="W52" i="24"/>
  <c r="Y48" i="24"/>
  <c r="W47" i="24"/>
  <c r="W46" i="24"/>
  <c r="W43" i="24"/>
  <c r="W41" i="24"/>
  <c r="W33" i="24"/>
  <c r="W31" i="24"/>
  <c r="Y9" i="24"/>
  <c r="W14" i="24"/>
  <c r="W19" i="24"/>
  <c r="W24" i="24"/>
  <c r="W29" i="24"/>
  <c r="W34" i="24"/>
  <c r="W39" i="24"/>
  <c r="W44" i="24"/>
  <c r="W49" i="24"/>
  <c r="W54" i="24"/>
  <c r="W60" i="24"/>
  <c r="W15" i="24"/>
  <c r="W20" i="24"/>
  <c r="W25" i="24"/>
  <c r="W30" i="24"/>
  <c r="W35" i="24"/>
  <c r="W40" i="24"/>
  <c r="W45" i="24"/>
  <c r="W50" i="24"/>
  <c r="W55" i="24"/>
  <c r="W61" i="24"/>
  <c r="W57" i="23"/>
  <c r="W56" i="23"/>
  <c r="W53" i="23"/>
  <c r="W52" i="23"/>
  <c r="W48" i="23"/>
  <c r="W47" i="23"/>
  <c r="W43" i="23"/>
  <c r="W42" i="23"/>
  <c r="W41" i="23"/>
  <c r="W37" i="23"/>
  <c r="W32" i="23"/>
  <c r="W17" i="23"/>
  <c r="Y9" i="23"/>
  <c r="W14" i="23"/>
  <c r="W19" i="23"/>
  <c r="W24" i="23"/>
  <c r="W29" i="23"/>
  <c r="W34" i="23"/>
  <c r="W39" i="23"/>
  <c r="W44" i="23"/>
  <c r="W49" i="23"/>
  <c r="W54" i="23"/>
  <c r="W60" i="23"/>
  <c r="W15" i="23"/>
  <c r="W20" i="23"/>
  <c r="W25" i="23"/>
  <c r="W30" i="23"/>
  <c r="W35" i="23"/>
  <c r="W40" i="23"/>
  <c r="W45" i="23"/>
  <c r="W50" i="23"/>
  <c r="W61" i="23"/>
  <c r="W55" i="23"/>
  <c r="W56" i="22"/>
  <c r="W53" i="22"/>
  <c r="W50" i="22"/>
  <c r="W48" i="22"/>
  <c r="W47" i="22"/>
  <c r="W45" i="22"/>
  <c r="W44" i="22"/>
  <c r="W42" i="22"/>
  <c r="Y40" i="22"/>
  <c r="W39" i="22"/>
  <c r="W34" i="22"/>
  <c r="W19" i="22"/>
  <c r="W12" i="22"/>
  <c r="W17" i="22"/>
  <c r="W24" i="22"/>
  <c r="W46" i="22"/>
  <c r="W61" i="21"/>
  <c r="W57" i="21"/>
  <c r="W56" i="21"/>
  <c r="W52" i="21"/>
  <c r="W48" i="21"/>
  <c r="Y47" i="21"/>
  <c r="W43" i="21"/>
  <c r="W42" i="21"/>
  <c r="W38" i="21"/>
  <c r="W37" i="21"/>
  <c r="W36" i="21"/>
  <c r="W33" i="21"/>
  <c r="W32" i="21"/>
  <c r="W31" i="21"/>
  <c r="W17" i="21"/>
  <c r="Y9" i="21"/>
  <c r="W14" i="21"/>
  <c r="W19" i="21"/>
  <c r="W24" i="21"/>
  <c r="W29" i="21"/>
  <c r="W34" i="21"/>
  <c r="W39" i="21"/>
  <c r="W44" i="21"/>
  <c r="W49" i="21"/>
  <c r="W54" i="21"/>
  <c r="W60" i="21"/>
  <c r="W15" i="21"/>
  <c r="W20" i="21"/>
  <c r="W25" i="21"/>
  <c r="W30" i="21"/>
  <c r="W35" i="21"/>
  <c r="W40" i="21"/>
  <c r="W45" i="21"/>
  <c r="W61" i="20"/>
  <c r="W57" i="20"/>
  <c r="Y56" i="20"/>
  <c r="W55" i="20"/>
  <c r="W54" i="20"/>
  <c r="Y53" i="20"/>
  <c r="W52" i="20"/>
  <c r="W50" i="20"/>
  <c r="W49" i="20"/>
  <c r="W48" i="20"/>
  <c r="W47" i="20"/>
  <c r="W46" i="20"/>
  <c r="W45" i="20"/>
  <c r="W44" i="20"/>
  <c r="W43" i="20"/>
  <c r="W42" i="20"/>
  <c r="W40" i="20"/>
  <c r="W39" i="20"/>
  <c r="W38" i="20"/>
  <c r="W36" i="20"/>
  <c r="W35" i="20"/>
  <c r="W34" i="20"/>
  <c r="W33" i="20"/>
  <c r="W32" i="20"/>
  <c r="W31" i="20"/>
  <c r="Y29" i="20"/>
  <c r="W28" i="20"/>
  <c r="W27" i="20"/>
  <c r="W26" i="20"/>
  <c r="W25" i="20"/>
  <c r="W24" i="20"/>
  <c r="Y23" i="20"/>
  <c r="W22" i="20"/>
  <c r="W20" i="20"/>
  <c r="Y18" i="20"/>
  <c r="W16" i="20"/>
  <c r="W15" i="20"/>
  <c r="Y14" i="20"/>
  <c r="W13" i="20"/>
  <c r="Y12" i="20"/>
  <c r="Y41" i="20"/>
  <c r="W9" i="20"/>
  <c r="Y17" i="20"/>
  <c r="Y61" i="19"/>
  <c r="W57" i="19"/>
  <c r="W56" i="19"/>
  <c r="W53" i="19"/>
  <c r="W52" i="19"/>
  <c r="Y49" i="19"/>
  <c r="Y48" i="19"/>
  <c r="W47" i="19"/>
  <c r="Y46" i="19"/>
  <c r="W45" i="19"/>
  <c r="W44" i="19"/>
  <c r="W43" i="19"/>
  <c r="W42" i="19"/>
  <c r="W41" i="19"/>
  <c r="W40" i="19"/>
  <c r="W39" i="19"/>
  <c r="W37" i="19"/>
  <c r="W35" i="19"/>
  <c r="W32" i="19"/>
  <c r="W17" i="19"/>
  <c r="W15" i="19"/>
  <c r="W9" i="19"/>
  <c r="Y31" i="19"/>
  <c r="W61" i="18"/>
  <c r="Y57" i="18"/>
  <c r="Y56" i="18"/>
  <c r="W53" i="18"/>
  <c r="W52" i="18"/>
  <c r="W50" i="18"/>
  <c r="W48" i="18"/>
  <c r="W47" i="18"/>
  <c r="W45" i="18"/>
  <c r="Y44" i="18"/>
  <c r="W43" i="18"/>
  <c r="W42" i="18"/>
  <c r="W41" i="18"/>
  <c r="W40" i="18"/>
  <c r="W39" i="18"/>
  <c r="Y36" i="18"/>
  <c r="W35" i="18"/>
  <c r="Y34" i="18"/>
  <c r="W33" i="18"/>
  <c r="W32" i="18"/>
  <c r="W19" i="18"/>
  <c r="W17" i="18"/>
  <c r="W15" i="18"/>
  <c r="Y9" i="18"/>
  <c r="Y38" i="18"/>
  <c r="Y28" i="18"/>
  <c r="W57" i="17"/>
  <c r="W56" i="17"/>
  <c r="W53" i="17"/>
  <c r="Y52" i="17"/>
  <c r="W48" i="17"/>
  <c r="W47" i="17"/>
  <c r="W43" i="17"/>
  <c r="Y42" i="17"/>
  <c r="W41" i="17"/>
  <c r="W36" i="17"/>
  <c r="Y33" i="17"/>
  <c r="W32" i="17"/>
  <c r="W31" i="17"/>
  <c r="Y17" i="17"/>
  <c r="Y9" i="17"/>
  <c r="W14" i="17"/>
  <c r="W19" i="17"/>
  <c r="W24" i="17"/>
  <c r="W29" i="17"/>
  <c r="W34" i="17"/>
  <c r="W39" i="17"/>
  <c r="W44" i="17"/>
  <c r="W49" i="17"/>
  <c r="W54" i="17"/>
  <c r="W60" i="17"/>
  <c r="W15" i="17"/>
  <c r="W20" i="17"/>
  <c r="W25" i="17"/>
  <c r="W30" i="17"/>
  <c r="W35" i="17"/>
  <c r="W40" i="17"/>
  <c r="W45" i="17"/>
  <c r="W50" i="17"/>
  <c r="W55" i="17"/>
  <c r="W61" i="17"/>
  <c r="W60" i="16"/>
  <c r="W57" i="16"/>
  <c r="W56" i="16"/>
  <c r="W53" i="16"/>
  <c r="W52" i="16"/>
  <c r="Y49" i="16"/>
  <c r="W47" i="16"/>
  <c r="W46" i="16"/>
  <c r="Y44" i="16"/>
  <c r="W43" i="16"/>
  <c r="W39" i="16"/>
  <c r="W38" i="16"/>
  <c r="W37" i="16"/>
  <c r="W36" i="16"/>
  <c r="W34" i="16"/>
  <c r="W33" i="16"/>
  <c r="Y32" i="16"/>
  <c r="Y31" i="16"/>
  <c r="Y19" i="16"/>
  <c r="Y17" i="16"/>
  <c r="W9" i="16"/>
  <c r="W26" i="16"/>
  <c r="Y16" i="16"/>
  <c r="W41" i="16"/>
  <c r="W15" i="16"/>
  <c r="W20" i="16"/>
  <c r="W25" i="16"/>
  <c r="W30" i="16"/>
  <c r="W35" i="16"/>
  <c r="W40" i="16"/>
  <c r="W45" i="16"/>
  <c r="W50" i="16"/>
  <c r="W55" i="16"/>
  <c r="W61" i="16"/>
  <c r="W21" i="16"/>
  <c r="W60" i="15"/>
  <c r="Y57" i="15"/>
  <c r="W56" i="15"/>
  <c r="W53" i="15"/>
  <c r="W52" i="15"/>
  <c r="Y49" i="15"/>
  <c r="W48" i="15"/>
  <c r="W47" i="15"/>
  <c r="W44" i="15"/>
  <c r="W43" i="15"/>
  <c r="W42" i="15"/>
  <c r="W41" i="15"/>
  <c r="Y39" i="15"/>
  <c r="Y38" i="15"/>
  <c r="W37" i="15"/>
  <c r="W36" i="15"/>
  <c r="W34" i="15"/>
  <c r="Y33" i="15"/>
  <c r="W32" i="15"/>
  <c r="W31" i="15"/>
  <c r="W19" i="15"/>
  <c r="W17" i="15"/>
  <c r="W9" i="15"/>
  <c r="W15" i="15"/>
  <c r="W20" i="15"/>
  <c r="W25" i="15"/>
  <c r="W30" i="15"/>
  <c r="W35" i="15"/>
  <c r="W40" i="15"/>
  <c r="W45" i="15"/>
  <c r="W50" i="15"/>
  <c r="W55" i="15"/>
  <c r="W61" i="15"/>
  <c r="W61" i="14"/>
  <c r="W60" i="14"/>
  <c r="W57" i="14"/>
  <c r="W56" i="14"/>
  <c r="W53" i="14"/>
  <c r="W52" i="14"/>
  <c r="W50" i="14"/>
  <c r="W49" i="14"/>
  <c r="W48" i="14"/>
  <c r="W47" i="14"/>
  <c r="W46" i="14"/>
  <c r="W45" i="14"/>
  <c r="W44" i="14"/>
  <c r="W43" i="14"/>
  <c r="W41" i="14"/>
  <c r="W40" i="14"/>
  <c r="W39" i="14"/>
  <c r="W38" i="14"/>
  <c r="W37" i="14"/>
  <c r="W36" i="14"/>
  <c r="W35" i="14"/>
  <c r="Y34" i="14"/>
  <c r="W33" i="14"/>
  <c r="W32" i="14"/>
  <c r="W31" i="14"/>
  <c r="W19" i="14"/>
  <c r="W17" i="14"/>
  <c r="W9" i="14"/>
  <c r="W61" i="13"/>
  <c r="W60" i="13"/>
  <c r="W57" i="13"/>
  <c r="W56" i="13"/>
  <c r="W53" i="13"/>
  <c r="W52" i="13"/>
  <c r="W50" i="13"/>
  <c r="W48" i="13"/>
  <c r="W47" i="13"/>
  <c r="W46" i="13"/>
  <c r="W45" i="13"/>
  <c r="W44" i="13"/>
  <c r="W43" i="13"/>
  <c r="W42" i="13"/>
  <c r="Y41" i="13"/>
  <c r="W40" i="13"/>
  <c r="W39" i="13"/>
  <c r="W38" i="13"/>
  <c r="Y37" i="13"/>
  <c r="Y36" i="13"/>
  <c r="W35" i="13"/>
  <c r="Y34" i="13"/>
  <c r="W33" i="13"/>
  <c r="W32" i="13"/>
  <c r="W31" i="13"/>
  <c r="W19" i="13"/>
  <c r="W17" i="13"/>
  <c r="W15" i="13"/>
  <c r="W9" i="13"/>
  <c r="W61" i="12"/>
  <c r="W60" i="12"/>
  <c r="Y57" i="12"/>
  <c r="W56" i="12"/>
  <c r="W53" i="12"/>
  <c r="W52" i="12"/>
  <c r="Y50" i="12"/>
  <c r="W49" i="12"/>
  <c r="W48" i="12"/>
  <c r="W47" i="12"/>
  <c r="W46" i="12"/>
  <c r="Y45" i="12"/>
  <c r="Y44" i="12"/>
  <c r="W43" i="12"/>
  <c r="Y42" i="12"/>
  <c r="W41" i="12"/>
  <c r="Y40" i="12"/>
  <c r="W39" i="12"/>
  <c r="W38" i="12"/>
  <c r="W36" i="12"/>
  <c r="W35" i="12"/>
  <c r="W34" i="12"/>
  <c r="W33" i="12"/>
  <c r="W31" i="12"/>
  <c r="W19" i="12"/>
  <c r="Y15" i="12"/>
  <c r="W9" i="12"/>
  <c r="Y37" i="12"/>
  <c r="Y32" i="12"/>
  <c r="W12" i="12"/>
  <c r="W17" i="12"/>
  <c r="W27" i="12"/>
  <c r="W57" i="11"/>
  <c r="W56" i="11"/>
  <c r="W53" i="11"/>
  <c r="W52" i="11"/>
  <c r="W48" i="11"/>
  <c r="W47" i="11"/>
  <c r="W43" i="11"/>
  <c r="W42" i="11"/>
  <c r="W41" i="11"/>
  <c r="W38" i="11"/>
  <c r="W37" i="11"/>
  <c r="Y36" i="11"/>
  <c r="Y33" i="11"/>
  <c r="W32" i="11"/>
  <c r="W31" i="11"/>
  <c r="W17" i="11"/>
  <c r="Y9" i="11"/>
  <c r="W14" i="11"/>
  <c r="W19" i="11"/>
  <c r="W24" i="11"/>
  <c r="W29" i="11"/>
  <c r="W34" i="11"/>
  <c r="W39" i="11"/>
  <c r="W44" i="11"/>
  <c r="W49" i="11"/>
  <c r="W54" i="11"/>
  <c r="W60" i="11"/>
  <c r="W15" i="11"/>
  <c r="W20" i="11"/>
  <c r="W25" i="11"/>
  <c r="W30" i="11"/>
  <c r="W35" i="11"/>
  <c r="W40" i="11"/>
  <c r="W45" i="11"/>
  <c r="W50" i="11"/>
  <c r="W55" i="11"/>
  <c r="W61" i="11"/>
  <c r="W60" i="10"/>
  <c r="W57" i="10"/>
  <c r="Y56" i="10"/>
  <c r="W53" i="10"/>
  <c r="Y52" i="10"/>
  <c r="Y49" i="10"/>
  <c r="W48" i="10"/>
  <c r="W47" i="10"/>
  <c r="W46" i="10"/>
  <c r="Y44" i="10"/>
  <c r="W43" i="10"/>
  <c r="W42" i="10"/>
  <c r="W41" i="10"/>
  <c r="Y39" i="10"/>
  <c r="Y38" i="10"/>
  <c r="W37" i="10"/>
  <c r="W36" i="10"/>
  <c r="W34" i="10"/>
  <c r="W33" i="10"/>
  <c r="W32" i="10"/>
  <c r="W31" i="10"/>
  <c r="W19" i="10"/>
  <c r="W17" i="10"/>
  <c r="Y9" i="10"/>
  <c r="W15" i="10"/>
  <c r="W20" i="10"/>
  <c r="W25" i="10"/>
  <c r="W30" i="10"/>
  <c r="W35" i="10"/>
  <c r="W40" i="10"/>
  <c r="W45" i="10"/>
  <c r="W50" i="10"/>
  <c r="W55" i="10"/>
  <c r="W61" i="10"/>
  <c r="W61" i="9"/>
  <c r="W60" i="9"/>
  <c r="W57" i="9"/>
  <c r="W56" i="9"/>
  <c r="W53" i="9"/>
  <c r="W52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Y36" i="9"/>
  <c r="W35" i="9"/>
  <c r="Y34" i="9"/>
  <c r="W33" i="9"/>
  <c r="W32" i="9"/>
  <c r="Y31" i="9"/>
  <c r="W19" i="9"/>
  <c r="W17" i="9"/>
  <c r="W15" i="9"/>
  <c r="Y9" i="9"/>
  <c r="W57" i="8"/>
  <c r="W56" i="8"/>
  <c r="W53" i="8"/>
  <c r="W52" i="8"/>
  <c r="W48" i="8"/>
  <c r="W47" i="8"/>
  <c r="W46" i="8"/>
  <c r="W43" i="8"/>
  <c r="W42" i="8"/>
  <c r="W41" i="8"/>
  <c r="W38" i="8"/>
  <c r="W36" i="8"/>
  <c r="W33" i="8"/>
  <c r="W32" i="8"/>
  <c r="W31" i="8"/>
  <c r="W17" i="8"/>
  <c r="Y9" i="8"/>
  <c r="W14" i="8"/>
  <c r="W19" i="8"/>
  <c r="W24" i="8"/>
  <c r="W29" i="8"/>
  <c r="W34" i="8"/>
  <c r="W39" i="8"/>
  <c r="W44" i="8"/>
  <c r="W49" i="8"/>
  <c r="W54" i="8"/>
  <c r="W60" i="8"/>
  <c r="W15" i="8"/>
  <c r="W25" i="8"/>
  <c r="W45" i="8"/>
  <c r="W61" i="8"/>
  <c r="W20" i="8"/>
  <c r="W30" i="8"/>
  <c r="W35" i="8"/>
  <c r="W40" i="8"/>
  <c r="W50" i="8"/>
  <c r="W55" i="8"/>
  <c r="W61" i="7"/>
  <c r="W57" i="7"/>
  <c r="Y56" i="7"/>
  <c r="W54" i="7"/>
  <c r="W53" i="7"/>
  <c r="W52" i="7"/>
  <c r="Y51" i="7"/>
  <c r="W48" i="7"/>
  <c r="W47" i="7"/>
  <c r="W46" i="7"/>
  <c r="W44" i="7"/>
  <c r="Y43" i="7"/>
  <c r="W42" i="7"/>
  <c r="W41" i="7"/>
  <c r="W39" i="7"/>
  <c r="Y38" i="7"/>
  <c r="W37" i="7"/>
  <c r="W36" i="7"/>
  <c r="W34" i="7"/>
  <c r="W33" i="7"/>
  <c r="W32" i="7"/>
  <c r="W31" i="7"/>
  <c r="W29" i="7"/>
  <c r="W27" i="7"/>
  <c r="W26" i="7"/>
  <c r="W24" i="7"/>
  <c r="W22" i="7"/>
  <c r="W21" i="7"/>
  <c r="W19" i="7"/>
  <c r="W17" i="7"/>
  <c r="W16" i="7"/>
  <c r="W14" i="7"/>
  <c r="W13" i="7"/>
  <c r="W12" i="7"/>
  <c r="W9" i="7"/>
  <c r="W18" i="7"/>
  <c r="W23" i="7"/>
  <c r="W28" i="7"/>
  <c r="W60" i="7"/>
  <c r="W49" i="7"/>
  <c r="W15" i="7"/>
  <c r="W20" i="7"/>
  <c r="W25" i="7"/>
  <c r="W30" i="7"/>
  <c r="W35" i="7"/>
  <c r="W40" i="7"/>
  <c r="W45" i="7"/>
  <c r="W50" i="7"/>
  <c r="W5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134C8D4C-C3ED-49AC-B5F8-68921A90119B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CFB0D837-243F-494C-92D2-CD54A73461DF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A832F66-68C1-4E78-B420-A84A3304C653}">
      <text/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051DC5A5-6F7B-42EA-A49D-B3BACAF11595}">
      <text/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1886B27-BFEA-4664-B8D4-E27810FB3BBD}">
      <text/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C5F077EE-36E9-4102-85DF-C76F75B0DDC0}">
      <text/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249F7439-731F-4174-9687-E6ABAFE769E4}">
      <text/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25B80A0F-3E1C-473E-95D6-3AAD47C97B05}">
      <text/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8E069F0D-E858-49D6-AABE-DB31843FDC1A}">
      <text/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3E740FC-7220-4550-9AC5-0204D73E84B3}">
      <text/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46CE72D0-203C-4E5B-96F0-828F794708E9}">
      <text/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F33C9FA-D7A2-4094-8F24-2CFF8CC7D5AC}">
      <text/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68DA95C8-7755-4284-BA44-470C2D4404A5}">
      <text/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5B0A056F-E3B5-4FDC-A775-C2CB6FD211A1}">
      <text/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39B4F8CD-81B4-4221-BAE3-F5374D83DD5E}">
      <text/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C6C289F0-6F37-4474-98DF-32C4B4639B12}">
      <text/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44F13F0-3599-40E4-9094-2C6159F37A79}">
      <text/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7A43B049-CD86-479A-98E8-F3CDA7D20514}">
      <text/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CF4EECA1-B09C-4568-B441-559A9D309661}">
      <text/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E9D9B849-FD2A-47D1-AC2A-9B1540B66C85}">
      <text/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852D77DE-3774-484C-BC13-A038D66901AE}">
      <text/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19619C6A-E594-4813-863F-22CAFD959218}">
      <text/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6E6E498C-CD06-4E4D-8328-AD4E08C70CF0}">
      <text/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2FACFF15-D721-48D6-8EB6-77F4CAA998E0}">
      <text/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6361F94D-7A06-4A02-9095-30B2974CDD94}">
      <text/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AA41FAEC-DF68-4761-B0D7-4D5C71FE6A9E}">
      <text/>
    </comment>
  </commentList>
</comments>
</file>

<file path=xl/sharedStrings.xml><?xml version="1.0" encoding="utf-8"?>
<sst xmlns="http://schemas.openxmlformats.org/spreadsheetml/2006/main" count="28052" uniqueCount="451">
  <si>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</si>
  <si>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</si>
  <si>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</si>
  <si>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回数</t>
    <rPh sb="0" eb="2">
      <t>カイスウ</t>
    </rPh>
    <phoneticPr fontId="2"/>
  </si>
  <si>
    <t>天候</t>
  </si>
  <si>
    <t xml:space="preserve"> </t>
  </si>
  <si>
    <t>前日天候</t>
  </si>
  <si>
    <t>気温</t>
  </si>
  <si>
    <t>水質基準項目</t>
    <rPh sb="0" eb="1">
      <t>ミズ</t>
    </rPh>
    <rPh sb="1" eb="2">
      <t>シツ</t>
    </rPh>
    <rPh sb="2" eb="3">
      <t>モト</t>
    </rPh>
    <rPh sb="3" eb="4">
      <t>ジュン</t>
    </rPh>
    <rPh sb="4" eb="5">
      <t>コウ</t>
    </rPh>
    <rPh sb="5" eb="6">
      <t>メ</t>
    </rPh>
    <phoneticPr fontId="2"/>
  </si>
  <si>
    <t>一般細菌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</si>
  <si>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</si>
  <si>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</si>
  <si>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</si>
  <si>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</si>
  <si>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</si>
  <si>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</si>
  <si>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</si>
  <si>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</si>
  <si>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</si>
  <si>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</si>
  <si>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</si>
  <si>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1,4-ジオキサン</t>
  </si>
  <si>
    <t>ジクロロメタン</t>
  </si>
  <si>
    <t>テトラクロロエチレン</t>
  </si>
  <si>
    <t>トリクロロエチレン</t>
  </si>
  <si>
    <t>ベンゼン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</si>
  <si>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</si>
  <si>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</si>
  <si>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</si>
  <si>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</si>
  <si>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</si>
  <si>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</si>
  <si>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</si>
  <si>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</si>
  <si>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</si>
  <si>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</si>
  <si>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</si>
  <si>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</si>
  <si>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</si>
  <si>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</si>
  <si>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</si>
  <si>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</si>
  <si>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塩化物イオン</t>
  </si>
  <si>
    <t>蒸発残留物</t>
  </si>
  <si>
    <t>陰イオン界面活性剤</t>
  </si>
  <si>
    <t>ジェオスミン</t>
  </si>
  <si>
    <t>非イオン界面活性剤</t>
  </si>
  <si>
    <t>味</t>
  </si>
  <si>
    <t>臭気</t>
  </si>
  <si>
    <t>色度</t>
  </si>
  <si>
    <t>濁度</t>
  </si>
  <si>
    <t>塩素酸</t>
    <rPh sb="0" eb="2">
      <t>エンソ</t>
    </rPh>
    <rPh sb="2" eb="3">
      <t>サン</t>
    </rPh>
    <phoneticPr fontId="2"/>
  </si>
  <si>
    <t>残留塩素</t>
  </si>
  <si>
    <t>採水時刻</t>
    <rPh sb="0" eb="2">
      <t>サイスイ</t>
    </rPh>
    <rPh sb="2" eb="4">
      <t>ジコク</t>
    </rPh>
    <phoneticPr fontId="2"/>
  </si>
  <si>
    <t>mg/L</t>
  </si>
  <si>
    <t>陰性:</t>
    <rPh sb="0" eb="2">
      <t>インセイ</t>
    </rPh>
    <phoneticPr fontId="2"/>
  </si>
  <si>
    <t>陽性:</t>
    <rPh sb="0" eb="2">
      <t>ヨウセイ</t>
    </rPh>
    <phoneticPr fontId="2"/>
  </si>
  <si>
    <t>異常なし:</t>
    <rPh sb="0" eb="2">
      <t>イジョウ</t>
    </rPh>
    <phoneticPr fontId="2"/>
  </si>
  <si>
    <t>採水状況</t>
    <rPh sb="0" eb="2">
      <t>サイスイ</t>
    </rPh>
    <rPh sb="2" eb="4">
      <t>ジョウキョウ</t>
    </rPh>
    <phoneticPr fontId="2"/>
  </si>
  <si>
    <t xml:space="preserve">水質基準値 </t>
  </si>
  <si>
    <t>採水年月日</t>
    <phoneticPr fontId="2"/>
  </si>
  <si>
    <r>
      <t>#</t>
    </r>
    <r>
      <rPr>
        <sz val="8"/>
        <rFont val="ＭＳ Ｐ明朝"/>
        <family val="1"/>
        <charset val="128"/>
      </rPr>
      <t>最高</t>
    </r>
    <r>
      <rPr>
        <sz val="8"/>
        <color indexed="9"/>
        <rFont val="ＭＳ Ｐ明朝"/>
        <family val="1"/>
        <charset val="128"/>
      </rPr>
      <t>#</t>
    </r>
    <phoneticPr fontId="2"/>
  </si>
  <si>
    <r>
      <t>#</t>
    </r>
    <r>
      <rPr>
        <sz val="8"/>
        <color indexed="8"/>
        <rFont val="ＭＳ Ｐ明朝"/>
        <family val="1"/>
        <charset val="128"/>
      </rPr>
      <t>最低</t>
    </r>
    <r>
      <rPr>
        <sz val="8"/>
        <color indexed="9"/>
        <rFont val="ＭＳ Ｐ明朝"/>
        <family val="1"/>
        <charset val="128"/>
      </rPr>
      <t>#</t>
    </r>
    <rPh sb="1" eb="3">
      <t>サイテイ</t>
    </rPh>
    <phoneticPr fontId="2"/>
  </si>
  <si>
    <r>
      <t>#</t>
    </r>
    <r>
      <rPr>
        <sz val="8"/>
        <color indexed="8"/>
        <rFont val="ＭＳ Ｐ明朝"/>
        <family val="1"/>
        <charset val="128"/>
      </rPr>
      <t>平均</t>
    </r>
    <r>
      <rPr>
        <sz val="8"/>
        <color indexed="9"/>
        <rFont val="ＭＳ Ｐ明朝"/>
        <family val="1"/>
        <charset val="128"/>
      </rPr>
      <t>#</t>
    </r>
    <rPh sb="1" eb="3">
      <t>ヘイキン</t>
    </rPh>
    <phoneticPr fontId="2"/>
  </si>
  <si>
    <t>-</t>
    <phoneticPr fontId="2"/>
  </si>
  <si>
    <t>℃</t>
    <phoneticPr fontId="2"/>
  </si>
  <si>
    <t>水温</t>
    <phoneticPr fontId="2"/>
  </si>
  <si>
    <t>個/mL</t>
    <phoneticPr fontId="2"/>
  </si>
  <si>
    <t>大腸菌</t>
    <phoneticPr fontId="2"/>
  </si>
  <si>
    <t>カルシウム、マグネシウム等（硬度）</t>
    <phoneticPr fontId="2"/>
  </si>
  <si>
    <t>2-メチルイソボルネオール</t>
    <phoneticPr fontId="2"/>
  </si>
  <si>
    <t>フェノール類</t>
    <phoneticPr fontId="2"/>
  </si>
  <si>
    <t>有機物（全有機炭素(TOC)の量）</t>
    <phoneticPr fontId="2"/>
  </si>
  <si>
    <t>pH値</t>
    <phoneticPr fontId="2"/>
  </si>
  <si>
    <t>度</t>
    <phoneticPr fontId="2"/>
  </si>
  <si>
    <t>シス-1,2-ジクロロエチレン及び
トランス-1,2-ジクロロエチレン</t>
    <rPh sb="15" eb="16">
      <t>オヨ</t>
    </rPh>
    <phoneticPr fontId="2"/>
  </si>
  <si>
    <t>亜硝酸態窒素</t>
    <rPh sb="0" eb="3">
      <t>アショウサン</t>
    </rPh>
    <rPh sb="3" eb="4">
      <t>タイ</t>
    </rPh>
    <rPh sb="4" eb="6">
      <t>チッソ</t>
    </rPh>
    <phoneticPr fontId="2"/>
  </si>
  <si>
    <t>mg/L</t>
    <phoneticPr fontId="2"/>
  </si>
  <si>
    <t>-</t>
  </si>
  <si>
    <t>100以下</t>
  </si>
  <si>
    <t>検出されないこと</t>
  </si>
  <si>
    <t>0.003以下</t>
  </si>
  <si>
    <t>0.0005以下</t>
  </si>
  <si>
    <t>0.01以下</t>
  </si>
  <si>
    <t>0.02以下</t>
  </si>
  <si>
    <t>0.04以下</t>
  </si>
  <si>
    <t>10以下</t>
  </si>
  <si>
    <t>0.8以下</t>
  </si>
  <si>
    <t>1.0以下</t>
  </si>
  <si>
    <t>0.002以下</t>
  </si>
  <si>
    <t>0.05以下</t>
  </si>
  <si>
    <t>0.6以下</t>
  </si>
  <si>
    <t>0.06以下</t>
  </si>
  <si>
    <t>0.03以下</t>
  </si>
  <si>
    <t>0.1以下</t>
  </si>
  <si>
    <t>0.09以下</t>
  </si>
  <si>
    <t>0.08以下</t>
  </si>
  <si>
    <t>0.2以下</t>
  </si>
  <si>
    <t>0.3以下</t>
  </si>
  <si>
    <t>200以下</t>
  </si>
  <si>
    <t>300以下</t>
  </si>
  <si>
    <t>500以下</t>
  </si>
  <si>
    <t>0.00001以下</t>
  </si>
  <si>
    <t>0.005以下</t>
  </si>
  <si>
    <t>3以下</t>
  </si>
  <si>
    <t>5.8～8.6</t>
  </si>
  <si>
    <t>異常でないこと</t>
  </si>
  <si>
    <t>5以下</t>
  </si>
  <si>
    <t>2以下</t>
  </si>
  <si>
    <t>0.00005以下</t>
    <phoneticPr fontId="2"/>
  </si>
  <si>
    <t>※項目20については、「ペルフルオロオクタンスルホン酸(PFOS)及びペルフルオロオクタン酸(PFOA)」の略称です。</t>
  </si>
  <si>
    <t>PFOS及びPFOA</t>
    <phoneticPr fontId="2"/>
  </si>
  <si>
    <t>仁井田浄水場浄水</t>
  </si>
  <si>
    <t>令和 8年度</t>
  </si>
  <si>
    <t>晴</t>
    <phoneticPr fontId="2"/>
  </si>
  <si>
    <t>曇</t>
    <phoneticPr fontId="2"/>
  </si>
  <si>
    <t>雨</t>
    <phoneticPr fontId="2"/>
  </si>
  <si>
    <t>20.6</t>
    <phoneticPr fontId="2"/>
  </si>
  <si>
    <t>22.5</t>
    <phoneticPr fontId="2"/>
  </si>
  <si>
    <t>23.2</t>
    <phoneticPr fontId="2"/>
  </si>
  <si>
    <t>24.0</t>
    <phoneticPr fontId="2"/>
  </si>
  <si>
    <t>23.8</t>
    <phoneticPr fontId="2"/>
  </si>
  <si>
    <t>23.1</t>
    <phoneticPr fontId="2"/>
  </si>
  <si>
    <t>22.9</t>
    <phoneticPr fontId="2"/>
  </si>
  <si>
    <t>8.7</t>
    <phoneticPr fontId="2"/>
  </si>
  <si>
    <t>15.5</t>
    <phoneticPr fontId="2"/>
  </si>
  <si>
    <t>21.2</t>
    <phoneticPr fontId="2"/>
  </si>
  <si>
    <t>20.2</t>
    <phoneticPr fontId="2"/>
  </si>
  <si>
    <t>22.0</t>
    <phoneticPr fontId="2"/>
  </si>
  <si>
    <t>18.0</t>
    <phoneticPr fontId="2"/>
  </si>
  <si>
    <t>0.6</t>
    <phoneticPr fontId="2"/>
  </si>
  <si>
    <t>0.9</t>
    <phoneticPr fontId="2"/>
  </si>
  <si>
    <t>1.0</t>
    <phoneticPr fontId="2"/>
  </si>
  <si>
    <t>0.8</t>
    <phoneticPr fontId="2"/>
  </si>
  <si>
    <t>0</t>
    <phoneticPr fontId="2"/>
  </si>
  <si>
    <t>陰性</t>
    <phoneticPr fontId="2"/>
  </si>
  <si>
    <t>&lt;0.0003</t>
    <phoneticPr fontId="2"/>
  </si>
  <si>
    <t>&lt;0.00005</t>
    <phoneticPr fontId="2"/>
  </si>
  <si>
    <t>&lt;0.001</t>
    <phoneticPr fontId="2"/>
  </si>
  <si>
    <t>&lt;0.002</t>
    <phoneticPr fontId="2"/>
  </si>
  <si>
    <t>&lt;0.004</t>
    <phoneticPr fontId="2"/>
  </si>
  <si>
    <t>&lt;0.4</t>
    <phoneticPr fontId="2"/>
  </si>
  <si>
    <t>&lt;0.08</t>
    <phoneticPr fontId="2"/>
  </si>
  <si>
    <t>0.08</t>
    <phoneticPr fontId="2"/>
  </si>
  <si>
    <t>&lt;0.1</t>
    <phoneticPr fontId="2"/>
  </si>
  <si>
    <t>&lt;0.0002</t>
    <phoneticPr fontId="2"/>
  </si>
  <si>
    <t>&lt;0.005</t>
    <phoneticPr fontId="2"/>
  </si>
  <si>
    <t>&lt;0.000005</t>
    <phoneticPr fontId="2"/>
  </si>
  <si>
    <t>&lt;0.06</t>
    <phoneticPr fontId="2"/>
  </si>
  <si>
    <t>0.001</t>
    <phoneticPr fontId="2"/>
  </si>
  <si>
    <t>0.009</t>
    <phoneticPr fontId="2"/>
  </si>
  <si>
    <t>0.005</t>
    <phoneticPr fontId="2"/>
  </si>
  <si>
    <t>0.002</t>
    <phoneticPr fontId="2"/>
  </si>
  <si>
    <t>0.003</t>
    <phoneticPr fontId="2"/>
  </si>
  <si>
    <t>0.004</t>
    <phoneticPr fontId="2"/>
  </si>
  <si>
    <t>0.023</t>
    <phoneticPr fontId="2"/>
  </si>
  <si>
    <t>0.014</t>
    <phoneticPr fontId="2"/>
  </si>
  <si>
    <t>0.006</t>
    <phoneticPr fontId="2"/>
  </si>
  <si>
    <t>&lt;0.008</t>
    <phoneticPr fontId="2"/>
  </si>
  <si>
    <t>&lt;0.01</t>
    <phoneticPr fontId="2"/>
  </si>
  <si>
    <t>0.02</t>
    <phoneticPr fontId="2"/>
  </si>
  <si>
    <t>0.03</t>
    <phoneticPr fontId="2"/>
  </si>
  <si>
    <t>8.8</t>
    <phoneticPr fontId="2"/>
  </si>
  <si>
    <t>12.1</t>
    <phoneticPr fontId="2"/>
  </si>
  <si>
    <t>10.4</t>
    <phoneticPr fontId="2"/>
  </si>
  <si>
    <t>11.2</t>
    <phoneticPr fontId="2"/>
  </si>
  <si>
    <t>14.7</t>
    <phoneticPr fontId="2"/>
  </si>
  <si>
    <t>15.1</t>
    <phoneticPr fontId="2"/>
  </si>
  <si>
    <t>14.8</t>
    <phoneticPr fontId="2"/>
  </si>
  <si>
    <t>14.2</t>
    <phoneticPr fontId="2"/>
  </si>
  <si>
    <t>15</t>
    <phoneticPr fontId="2"/>
  </si>
  <si>
    <t>28</t>
    <phoneticPr fontId="2"/>
  </si>
  <si>
    <t>22</t>
    <phoneticPr fontId="2"/>
  </si>
  <si>
    <t>54</t>
    <phoneticPr fontId="2"/>
  </si>
  <si>
    <t>76</t>
    <phoneticPr fontId="2"/>
  </si>
  <si>
    <t>65</t>
    <phoneticPr fontId="2"/>
  </si>
  <si>
    <t>&lt;0.02</t>
    <phoneticPr fontId="2"/>
  </si>
  <si>
    <t>0.000002</t>
    <phoneticPr fontId="2"/>
  </si>
  <si>
    <t>0.000003</t>
    <phoneticPr fontId="2"/>
  </si>
  <si>
    <t>0.000001</t>
    <phoneticPr fontId="2"/>
  </si>
  <si>
    <t>&lt;0.000001</t>
    <phoneticPr fontId="2"/>
  </si>
  <si>
    <t>&lt;0.0005</t>
    <phoneticPr fontId="2"/>
  </si>
  <si>
    <t>0.3</t>
    <phoneticPr fontId="2"/>
  </si>
  <si>
    <t>0.5</t>
    <phoneticPr fontId="2"/>
  </si>
  <si>
    <t>7.4</t>
    <phoneticPr fontId="2"/>
  </si>
  <si>
    <t>7.5</t>
    <phoneticPr fontId="2"/>
  </si>
  <si>
    <t>異常なし</t>
    <phoneticPr fontId="2"/>
  </si>
  <si>
    <t>&lt;0.5</t>
    <phoneticPr fontId="2"/>
  </si>
  <si>
    <t>手形山配水池</t>
  </si>
  <si>
    <t>10.7</t>
    <phoneticPr fontId="2"/>
  </si>
  <si>
    <t>19.1</t>
    <phoneticPr fontId="2"/>
  </si>
  <si>
    <t>23.0</t>
    <phoneticPr fontId="2"/>
  </si>
  <si>
    <t>29.5</t>
    <phoneticPr fontId="2"/>
  </si>
  <si>
    <t>26.0</t>
    <phoneticPr fontId="2"/>
  </si>
  <si>
    <t>21.9</t>
    <phoneticPr fontId="2"/>
  </si>
  <si>
    <t>9.0</t>
    <phoneticPr fontId="2"/>
  </si>
  <si>
    <t>16.9</t>
    <phoneticPr fontId="2"/>
  </si>
  <si>
    <t>20.5</t>
    <phoneticPr fontId="2"/>
  </si>
  <si>
    <t>25.5</t>
    <phoneticPr fontId="2"/>
  </si>
  <si>
    <t>22.6</t>
    <phoneticPr fontId="2"/>
  </si>
  <si>
    <t>19.5</t>
    <phoneticPr fontId="2"/>
  </si>
  <si>
    <t>0.4</t>
    <phoneticPr fontId="2"/>
  </si>
  <si>
    <t>0.7</t>
    <phoneticPr fontId="2"/>
  </si>
  <si>
    <t>0.011</t>
    <phoneticPr fontId="2"/>
  </si>
  <si>
    <t>0.026</t>
    <phoneticPr fontId="2"/>
  </si>
  <si>
    <t>0.016</t>
    <phoneticPr fontId="2"/>
  </si>
  <si>
    <t>0.008</t>
    <phoneticPr fontId="2"/>
  </si>
  <si>
    <t>0.010</t>
    <phoneticPr fontId="2"/>
  </si>
  <si>
    <t>12.2</t>
    <phoneticPr fontId="2"/>
  </si>
  <si>
    <t>11.8</t>
    <phoneticPr fontId="2"/>
  </si>
  <si>
    <t>14.4</t>
    <phoneticPr fontId="2"/>
  </si>
  <si>
    <t>15.2</t>
    <phoneticPr fontId="2"/>
  </si>
  <si>
    <t>15.0</t>
    <phoneticPr fontId="2"/>
  </si>
  <si>
    <t>14.6</t>
    <phoneticPr fontId="2"/>
  </si>
  <si>
    <t>14.3</t>
    <phoneticPr fontId="2"/>
  </si>
  <si>
    <t>27</t>
    <phoneticPr fontId="2"/>
  </si>
  <si>
    <t>85</t>
    <phoneticPr fontId="2"/>
  </si>
  <si>
    <t>7.3</t>
    <phoneticPr fontId="2"/>
  </si>
  <si>
    <t>7.6</t>
    <phoneticPr fontId="2"/>
  </si>
  <si>
    <t>金足小泉給水栓</t>
  </si>
  <si>
    <t>18.5</t>
    <phoneticPr fontId="2"/>
  </si>
  <si>
    <t>21.0</t>
    <phoneticPr fontId="2"/>
  </si>
  <si>
    <t>27.0</t>
    <phoneticPr fontId="2"/>
  </si>
  <si>
    <t>13.5</t>
    <phoneticPr fontId="2"/>
  </si>
  <si>
    <t>21.3</t>
    <phoneticPr fontId="2"/>
  </si>
  <si>
    <t>26.5</t>
    <phoneticPr fontId="2"/>
  </si>
  <si>
    <t>0.2</t>
    <phoneticPr fontId="2"/>
  </si>
  <si>
    <t>0.1</t>
    <phoneticPr fontId="2"/>
  </si>
  <si>
    <t>0.021</t>
    <phoneticPr fontId="2"/>
  </si>
  <si>
    <t>0.012</t>
    <phoneticPr fontId="2"/>
  </si>
  <si>
    <t>0.013</t>
    <phoneticPr fontId="2"/>
  </si>
  <si>
    <t>0.045</t>
    <phoneticPr fontId="2"/>
  </si>
  <si>
    <t>0.029</t>
    <phoneticPr fontId="2"/>
  </si>
  <si>
    <t>0.015</t>
    <phoneticPr fontId="2"/>
  </si>
  <si>
    <t>0.01</t>
    <phoneticPr fontId="2"/>
  </si>
  <si>
    <t>12.3</t>
    <phoneticPr fontId="2"/>
  </si>
  <si>
    <t>11.3</t>
    <phoneticPr fontId="2"/>
  </si>
  <si>
    <t>15.9</t>
    <phoneticPr fontId="2"/>
  </si>
  <si>
    <t>15.7</t>
    <phoneticPr fontId="2"/>
  </si>
  <si>
    <t>12.7</t>
    <phoneticPr fontId="2"/>
  </si>
  <si>
    <t>13.3</t>
    <phoneticPr fontId="2"/>
  </si>
  <si>
    <t>14.0</t>
    <phoneticPr fontId="2"/>
  </si>
  <si>
    <t>29</t>
    <phoneticPr fontId="2"/>
  </si>
  <si>
    <t>77</t>
    <phoneticPr fontId="2"/>
  </si>
  <si>
    <t>上北手百崎給水栓</t>
  </si>
  <si>
    <t>19.2</t>
    <phoneticPr fontId="2"/>
  </si>
  <si>
    <t>23.4</t>
    <phoneticPr fontId="2"/>
  </si>
  <si>
    <t>12.5</t>
    <phoneticPr fontId="2"/>
  </si>
  <si>
    <t>21.5</t>
    <phoneticPr fontId="2"/>
  </si>
  <si>
    <t>25.0</t>
    <phoneticPr fontId="2"/>
  </si>
  <si>
    <t>21.6</t>
    <phoneticPr fontId="2"/>
  </si>
  <si>
    <t>20.8</t>
    <phoneticPr fontId="2"/>
  </si>
  <si>
    <t>0.020</t>
    <phoneticPr fontId="2"/>
  </si>
  <si>
    <t>0.043</t>
    <phoneticPr fontId="2"/>
  </si>
  <si>
    <t>16.4</t>
    <phoneticPr fontId="2"/>
  </si>
  <si>
    <t>15.8</t>
    <phoneticPr fontId="2"/>
  </si>
  <si>
    <t>12.9</t>
    <phoneticPr fontId="2"/>
  </si>
  <si>
    <t>13.9</t>
    <phoneticPr fontId="2"/>
  </si>
  <si>
    <t>68</t>
    <phoneticPr fontId="2"/>
  </si>
  <si>
    <t>太平山谷給水栓</t>
  </si>
  <si>
    <t>19.0</t>
    <phoneticPr fontId="2"/>
  </si>
  <si>
    <t>26.2</t>
    <phoneticPr fontId="2"/>
  </si>
  <si>
    <t>23.9</t>
    <phoneticPr fontId="2"/>
  </si>
  <si>
    <t>22.8</t>
    <phoneticPr fontId="2"/>
  </si>
  <si>
    <t>12.0</t>
    <phoneticPr fontId="2"/>
  </si>
  <si>
    <t>26.9</t>
    <phoneticPr fontId="2"/>
  </si>
  <si>
    <t>25.2</t>
    <phoneticPr fontId="2"/>
  </si>
  <si>
    <t>24.7</t>
    <phoneticPr fontId="2"/>
  </si>
  <si>
    <t>0.028</t>
    <phoneticPr fontId="2"/>
  </si>
  <si>
    <t>11.5</t>
    <phoneticPr fontId="2"/>
  </si>
  <si>
    <t>12.6</t>
    <phoneticPr fontId="2"/>
  </si>
  <si>
    <t>13.6</t>
    <phoneticPr fontId="2"/>
  </si>
  <si>
    <t>14.1</t>
    <phoneticPr fontId="2"/>
  </si>
  <si>
    <t>70</t>
    <phoneticPr fontId="2"/>
  </si>
  <si>
    <t>豊岩配水池</t>
  </si>
  <si>
    <t>13.2</t>
    <phoneticPr fontId="2"/>
  </si>
  <si>
    <t>26.1</t>
    <phoneticPr fontId="2"/>
  </si>
  <si>
    <t>31.0</t>
    <phoneticPr fontId="2"/>
  </si>
  <si>
    <t>31.7</t>
    <phoneticPr fontId="2"/>
  </si>
  <si>
    <t>30.5</t>
    <phoneticPr fontId="2"/>
  </si>
  <si>
    <t>25.8</t>
    <phoneticPr fontId="2"/>
  </si>
  <si>
    <t>14.5</t>
    <phoneticPr fontId="2"/>
  </si>
  <si>
    <t>20.7</t>
    <phoneticPr fontId="2"/>
  </si>
  <si>
    <t>24.5</t>
    <phoneticPr fontId="2"/>
  </si>
  <si>
    <t>18.6</t>
    <phoneticPr fontId="2"/>
  </si>
  <si>
    <t>0.018</t>
    <phoneticPr fontId="2"/>
  </si>
  <si>
    <t>0.037</t>
    <phoneticPr fontId="2"/>
  </si>
  <si>
    <t>0.022</t>
    <phoneticPr fontId="2"/>
  </si>
  <si>
    <t>豊岩小山給水栓</t>
  </si>
  <si>
    <t>10.6</t>
    <phoneticPr fontId="2"/>
  </si>
  <si>
    <t>16.3</t>
    <phoneticPr fontId="2"/>
  </si>
  <si>
    <t>23.5</t>
    <phoneticPr fontId="2"/>
  </si>
  <si>
    <t>23.7</t>
    <phoneticPr fontId="2"/>
  </si>
  <si>
    <t>19.8</t>
    <phoneticPr fontId="2"/>
  </si>
  <si>
    <t>0.046</t>
    <phoneticPr fontId="2"/>
  </si>
  <si>
    <t>0.04</t>
    <phoneticPr fontId="2"/>
  </si>
  <si>
    <t>11.6</t>
    <phoneticPr fontId="2"/>
  </si>
  <si>
    <t>16.1</t>
    <phoneticPr fontId="2"/>
  </si>
  <si>
    <t>12.8</t>
    <phoneticPr fontId="2"/>
  </si>
  <si>
    <t>72</t>
    <phoneticPr fontId="2"/>
  </si>
  <si>
    <t>山王六丁目給水栓</t>
  </si>
  <si>
    <t>16.0</t>
    <phoneticPr fontId="2"/>
  </si>
  <si>
    <t>18.7</t>
    <phoneticPr fontId="2"/>
  </si>
  <si>
    <t>28.0</t>
    <phoneticPr fontId="2"/>
  </si>
  <si>
    <t>28.2</t>
    <phoneticPr fontId="2"/>
  </si>
  <si>
    <t>0.007</t>
    <phoneticPr fontId="2"/>
  </si>
  <si>
    <t>12.4</t>
    <phoneticPr fontId="2"/>
  </si>
  <si>
    <t>66</t>
    <phoneticPr fontId="2"/>
  </si>
  <si>
    <t>御所野元町給水栓</t>
  </si>
  <si>
    <t>20.0</t>
    <phoneticPr fontId="2"/>
  </si>
  <si>
    <t>17.0</t>
    <phoneticPr fontId="2"/>
  </si>
  <si>
    <t>20.9</t>
    <phoneticPr fontId="2"/>
  </si>
  <si>
    <t>23.3</t>
    <phoneticPr fontId="2"/>
  </si>
  <si>
    <t>0.017</t>
    <phoneticPr fontId="2"/>
  </si>
  <si>
    <t>0.035</t>
    <phoneticPr fontId="2"/>
  </si>
  <si>
    <t>13.4</t>
    <phoneticPr fontId="2"/>
  </si>
  <si>
    <t>83</t>
    <phoneticPr fontId="2"/>
  </si>
  <si>
    <t>雄和平沢給水栓</t>
  </si>
  <si>
    <t>7.7</t>
    <phoneticPr fontId="2"/>
  </si>
  <si>
    <t>21.4</t>
    <phoneticPr fontId="2"/>
  </si>
  <si>
    <t>19.6</t>
    <phoneticPr fontId="2"/>
  </si>
  <si>
    <t>9.8</t>
    <phoneticPr fontId="2"/>
  </si>
  <si>
    <t>17.5</t>
    <phoneticPr fontId="2"/>
  </si>
  <si>
    <t>22.7</t>
    <phoneticPr fontId="2"/>
  </si>
  <si>
    <t>0.036</t>
    <phoneticPr fontId="2"/>
  </si>
  <si>
    <t>16.5</t>
    <phoneticPr fontId="2"/>
  </si>
  <si>
    <t>13.8</t>
    <phoneticPr fontId="2"/>
  </si>
  <si>
    <t>71</t>
    <phoneticPr fontId="2"/>
  </si>
  <si>
    <t>雄和戸賀沢給水栓</t>
  </si>
  <si>
    <t>9.5</t>
    <phoneticPr fontId="2"/>
  </si>
  <si>
    <t>18.9</t>
    <phoneticPr fontId="2"/>
  </si>
  <si>
    <t>0.039</t>
    <phoneticPr fontId="2"/>
  </si>
  <si>
    <t>0.025</t>
    <phoneticPr fontId="2"/>
  </si>
  <si>
    <t>14.9</t>
    <phoneticPr fontId="2"/>
  </si>
  <si>
    <t>13.0</t>
    <phoneticPr fontId="2"/>
  </si>
  <si>
    <t>雄和椿川給水栓</t>
  </si>
  <si>
    <t>8.5</t>
    <phoneticPr fontId="2"/>
  </si>
  <si>
    <t>28.5</t>
    <phoneticPr fontId="2"/>
  </si>
  <si>
    <t>11.4</t>
    <phoneticPr fontId="2"/>
  </si>
  <si>
    <t>22.2</t>
    <phoneticPr fontId="2"/>
  </si>
  <si>
    <t>0.042</t>
    <phoneticPr fontId="2"/>
  </si>
  <si>
    <t>26</t>
    <phoneticPr fontId="2"/>
  </si>
  <si>
    <t>雄和女米木給水栓</t>
  </si>
  <si>
    <t>10.0</t>
    <phoneticPr fontId="2"/>
  </si>
  <si>
    <t>26.7</t>
    <phoneticPr fontId="2"/>
  </si>
  <si>
    <t>15.3</t>
    <phoneticPr fontId="2"/>
  </si>
  <si>
    <t>0.07</t>
    <phoneticPr fontId="2"/>
  </si>
  <si>
    <t>0.047</t>
    <phoneticPr fontId="2"/>
  </si>
  <si>
    <t>0.030</t>
    <phoneticPr fontId="2"/>
  </si>
  <si>
    <t>豊岩浄水場浄水</t>
  </si>
  <si>
    <t>10.5</t>
    <phoneticPr fontId="2"/>
  </si>
  <si>
    <t>20.1</t>
    <phoneticPr fontId="2"/>
  </si>
  <si>
    <t>0.13</t>
    <phoneticPr fontId="2"/>
  </si>
  <si>
    <t>0.033</t>
    <phoneticPr fontId="2"/>
  </si>
  <si>
    <t>10.3</t>
    <phoneticPr fontId="2"/>
  </si>
  <si>
    <t>15.4</t>
    <phoneticPr fontId="2"/>
  </si>
  <si>
    <t>17.8</t>
    <phoneticPr fontId="2"/>
  </si>
  <si>
    <t>16.7</t>
    <phoneticPr fontId="2"/>
  </si>
  <si>
    <t>17</t>
    <phoneticPr fontId="2"/>
  </si>
  <si>
    <t>32</t>
    <phoneticPr fontId="2"/>
  </si>
  <si>
    <t>24</t>
    <phoneticPr fontId="2"/>
  </si>
  <si>
    <t>61</t>
    <phoneticPr fontId="2"/>
  </si>
  <si>
    <t>78</t>
    <phoneticPr fontId="2"/>
  </si>
  <si>
    <t>1.2</t>
    <phoneticPr fontId="2"/>
  </si>
  <si>
    <t>7.8</t>
    <phoneticPr fontId="2"/>
  </si>
  <si>
    <t>浜田配水池</t>
  </si>
  <si>
    <t>22.1</t>
    <phoneticPr fontId="2"/>
  </si>
  <si>
    <t>25.6</t>
    <phoneticPr fontId="2"/>
  </si>
  <si>
    <t>22.4</t>
    <phoneticPr fontId="2"/>
  </si>
  <si>
    <t>19.7</t>
    <phoneticPr fontId="2"/>
  </si>
  <si>
    <t>0.040</t>
    <phoneticPr fontId="2"/>
  </si>
  <si>
    <t>0.024</t>
    <phoneticPr fontId="2"/>
  </si>
  <si>
    <t>34</t>
    <phoneticPr fontId="2"/>
  </si>
  <si>
    <t>新屋元町給水栓</t>
  </si>
  <si>
    <t>26.3</t>
    <phoneticPr fontId="2"/>
  </si>
  <si>
    <t>17.4</t>
    <phoneticPr fontId="2"/>
  </si>
  <si>
    <t>17.9</t>
    <phoneticPr fontId="2"/>
  </si>
  <si>
    <t>63</t>
    <phoneticPr fontId="2"/>
  </si>
  <si>
    <t>下浜名ケ沢給水栓</t>
  </si>
  <si>
    <t>17.2</t>
    <phoneticPr fontId="2"/>
  </si>
  <si>
    <t>10.8</t>
    <phoneticPr fontId="2"/>
  </si>
  <si>
    <t>0.06</t>
    <phoneticPr fontId="2"/>
  </si>
  <si>
    <t>0.057</t>
    <phoneticPr fontId="2"/>
  </si>
  <si>
    <t>0.034</t>
    <phoneticPr fontId="2"/>
  </si>
  <si>
    <t>0.019</t>
    <phoneticPr fontId="2"/>
  </si>
  <si>
    <t>18.2</t>
    <phoneticPr fontId="2"/>
  </si>
  <si>
    <t>18.3</t>
    <phoneticPr fontId="2"/>
  </si>
  <si>
    <t>35</t>
    <phoneticPr fontId="2"/>
  </si>
  <si>
    <t>74</t>
    <phoneticPr fontId="2"/>
  </si>
  <si>
    <t>1.1</t>
    <phoneticPr fontId="2"/>
  </si>
  <si>
    <t>寺内鵜ノ木給水栓</t>
  </si>
  <si>
    <t>0.027</t>
    <phoneticPr fontId="2"/>
  </si>
  <si>
    <t>0.054</t>
    <phoneticPr fontId="2"/>
  </si>
  <si>
    <t>0.032</t>
    <phoneticPr fontId="2"/>
  </si>
  <si>
    <t>13.7</t>
    <phoneticPr fontId="2"/>
  </si>
  <si>
    <t>51</t>
    <phoneticPr fontId="2"/>
  </si>
  <si>
    <t>仁別浄水場浄水</t>
  </si>
  <si>
    <t>0.11</t>
    <phoneticPr fontId="2"/>
  </si>
  <si>
    <t>0.09</t>
    <phoneticPr fontId="2"/>
  </si>
  <si>
    <t>8.3</t>
    <phoneticPr fontId="2"/>
  </si>
  <si>
    <t>11.1</t>
    <phoneticPr fontId="2"/>
  </si>
  <si>
    <t>9.4</t>
    <phoneticPr fontId="2"/>
  </si>
  <si>
    <t>10.2</t>
    <phoneticPr fontId="2"/>
  </si>
  <si>
    <t>36</t>
    <phoneticPr fontId="2"/>
  </si>
  <si>
    <t>79</t>
    <phoneticPr fontId="2"/>
  </si>
  <si>
    <t>93</t>
    <phoneticPr fontId="2"/>
  </si>
  <si>
    <t>86</t>
    <phoneticPr fontId="2"/>
  </si>
  <si>
    <t>&lt;0.3</t>
    <phoneticPr fontId="2"/>
  </si>
  <si>
    <t>7.1</t>
    <phoneticPr fontId="2"/>
  </si>
  <si>
    <t>7.2</t>
    <phoneticPr fontId="2"/>
  </si>
  <si>
    <t>山内字藤倉給水栓</t>
  </si>
  <si>
    <t>33.0</t>
    <phoneticPr fontId="2"/>
  </si>
  <si>
    <t>0.10</t>
    <phoneticPr fontId="2"/>
  </si>
  <si>
    <t>11.0</t>
    <phoneticPr fontId="2"/>
  </si>
  <si>
    <t>10.1</t>
    <phoneticPr fontId="2"/>
  </si>
  <si>
    <t>37</t>
    <phoneticPr fontId="2"/>
  </si>
  <si>
    <t>95</t>
    <phoneticPr fontId="2"/>
  </si>
  <si>
    <t>松渕浄水場浄水</t>
  </si>
  <si>
    <t>49</t>
    <phoneticPr fontId="2"/>
  </si>
  <si>
    <t>47</t>
    <phoneticPr fontId="2"/>
  </si>
  <si>
    <t>48</t>
    <phoneticPr fontId="2"/>
  </si>
  <si>
    <t>140</t>
    <phoneticPr fontId="2"/>
  </si>
  <si>
    <t>132</t>
    <phoneticPr fontId="2"/>
  </si>
  <si>
    <t>136</t>
    <phoneticPr fontId="2"/>
  </si>
  <si>
    <t>河辺戸島給水栓</t>
  </si>
  <si>
    <t>30.0</t>
    <phoneticPr fontId="2"/>
  </si>
  <si>
    <t>23.6</t>
    <phoneticPr fontId="2"/>
  </si>
  <si>
    <t>15.6</t>
    <phoneticPr fontId="2"/>
  </si>
  <si>
    <t>145</t>
    <phoneticPr fontId="2"/>
  </si>
  <si>
    <t>河辺諸井給水栓</t>
  </si>
  <si>
    <t>133</t>
    <phoneticPr fontId="2"/>
  </si>
  <si>
    <t>俄沢浄水場浄水</t>
  </si>
  <si>
    <t>24.6</t>
    <phoneticPr fontId="2"/>
  </si>
  <si>
    <t>8.0</t>
    <phoneticPr fontId="2"/>
  </si>
  <si>
    <t>20</t>
    <phoneticPr fontId="2"/>
  </si>
  <si>
    <t>23</t>
    <phoneticPr fontId="2"/>
  </si>
  <si>
    <t>82</t>
    <phoneticPr fontId="2"/>
  </si>
  <si>
    <t>80</t>
    <phoneticPr fontId="2"/>
  </si>
  <si>
    <t>7.0</t>
    <phoneticPr fontId="2"/>
  </si>
  <si>
    <t>河辺高岡給水栓</t>
  </si>
  <si>
    <t>24.3</t>
    <phoneticPr fontId="2"/>
  </si>
  <si>
    <t>24.9</t>
    <phoneticPr fontId="2"/>
  </si>
  <si>
    <t>29.0</t>
    <phoneticPr fontId="2"/>
  </si>
  <si>
    <t>9.3</t>
    <phoneticPr fontId="2"/>
  </si>
  <si>
    <t>21</t>
    <phoneticPr fontId="2"/>
  </si>
  <si>
    <t>河辺三内給水栓</t>
  </si>
  <si>
    <t>17.3</t>
    <phoneticPr fontId="2"/>
  </si>
  <si>
    <t>27.8</t>
    <phoneticPr fontId="2"/>
  </si>
  <si>
    <t>24.4</t>
    <phoneticPr fontId="2"/>
  </si>
  <si>
    <t>8.1</t>
    <phoneticPr fontId="2"/>
  </si>
  <si>
    <t>7.9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</si>
</sst>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h:mm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ｺﾞｼｯｸ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9"/>
      <name val="ＭＳ Ｐ明朝"/>
      <family val="1"/>
      <charset val="128"/>
    </font>
    <font>
      <sz val="16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/>
  </cellStyleXfs>
  <cellXfs count="14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shrinkToFit="1"/>
    </xf>
    <xf numFmtId="49" fontId="6" fillId="2" borderId="14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shrinkToFit="1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49" fontId="6" fillId="0" borderId="18" xfId="0" quotePrefix="1" applyNumberFormat="1" applyFont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76" fontId="6" fillId="0" borderId="22" xfId="0" applyNumberFormat="1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0" fontId="4" fillId="0" borderId="31" xfId="2" applyNumberFormat="1" applyFont="1" applyFill="1" applyBorder="1" applyAlignment="1">
      <alignment horizontal="center" vertical="center" shrinkToFit="1"/>
    </xf>
    <xf numFmtId="49" fontId="6" fillId="0" borderId="2" xfId="2" applyNumberFormat="1" applyFont="1" applyFill="1" applyBorder="1" applyAlignment="1">
      <alignment horizontal="center" vertical="center" shrinkToFit="1"/>
    </xf>
    <xf numFmtId="49" fontId="6" fillId="0" borderId="6" xfId="2" applyNumberFormat="1" applyFont="1" applyFill="1" applyBorder="1" applyAlignment="1">
      <alignment horizontal="center" vertical="center" shrinkToFit="1"/>
    </xf>
    <xf numFmtId="49" fontId="7" fillId="0" borderId="6" xfId="2" applyNumberFormat="1" applyFont="1" applyFill="1" applyBorder="1" applyAlignment="1">
      <alignment horizontal="center" vertical="center" shrinkToFit="1"/>
    </xf>
    <xf numFmtId="49" fontId="6" fillId="0" borderId="32" xfId="2" applyNumberFormat="1" applyFont="1" applyFill="1" applyBorder="1" applyAlignment="1">
      <alignment horizontal="center" vertical="center" shrinkToFit="1"/>
    </xf>
    <xf numFmtId="49" fontId="6" fillId="0" borderId="10" xfId="2" applyNumberFormat="1" applyFont="1" applyFill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 shrinkToFit="1"/>
    </xf>
    <xf numFmtId="0" fontId="6" fillId="0" borderId="32" xfId="0" applyNumberFormat="1" applyFont="1" applyFill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righ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36" xfId="0" applyFont="1" applyFill="1" applyBorder="1" applyAlignment="1">
      <alignment vertical="center"/>
    </xf>
    <xf numFmtId="176" fontId="6" fillId="0" borderId="22" xfId="0" quotePrefix="1" applyNumberFormat="1" applyFont="1" applyBorder="1" applyAlignment="1">
      <alignment horizontal="center" vertical="center"/>
    </xf>
    <xf numFmtId="176" fontId="6" fillId="0" borderId="33" xfId="0" quotePrefix="1" applyNumberFormat="1" applyFont="1" applyBorder="1" applyAlignment="1">
      <alignment horizontal="center" vertical="center"/>
    </xf>
    <xf numFmtId="177" fontId="6" fillId="0" borderId="4" xfId="0" quotePrefix="1" applyNumberFormat="1" applyFont="1" applyBorder="1" applyAlignment="1">
      <alignment horizontal="center" vertical="center"/>
    </xf>
    <xf numFmtId="177" fontId="6" fillId="0" borderId="1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 shrinkToFit="1"/>
    </xf>
    <xf numFmtId="49" fontId="6" fillId="0" borderId="18" xfId="0" quotePrefix="1" applyNumberFormat="1" applyFont="1" applyBorder="1" applyAlignment="1">
      <alignment horizontal="center" vertical="center" shrinkToFit="1"/>
    </xf>
    <xf numFmtId="49" fontId="6" fillId="0" borderId="11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49" fontId="6" fillId="0" borderId="34" xfId="0" quotePrefix="1" applyNumberFormat="1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21" xfId="0" quotePrefix="1" applyNumberFormat="1" applyFont="1" applyBorder="1" applyAlignment="1">
      <alignment horizontal="center" vertical="center"/>
    </xf>
    <xf numFmtId="0" fontId="6" fillId="0" borderId="42" xfId="0" applyFont="1" applyBorder="1" applyAlignment="1">
      <alignment vertical="center" shrinkToFit="1"/>
    </xf>
    <xf numFmtId="0" fontId="6" fillId="0" borderId="43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shrinkToFi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8" xfId="0" quotePrefix="1" applyNumberFormat="1" applyFont="1" applyFill="1" applyBorder="1" applyAlignment="1">
      <alignment horizontal="center" vertical="center"/>
    </xf>
    <xf numFmtId="49" fontId="6" fillId="0" borderId="18" xfId="0" quotePrefix="1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textRotation="255"/>
    </xf>
    <xf numFmtId="0" fontId="4" fillId="3" borderId="39" xfId="0" applyFont="1" applyFill="1" applyBorder="1" applyAlignment="1">
      <alignment horizontal="center" vertical="center" textRotation="255"/>
    </xf>
    <xf numFmtId="0" fontId="4" fillId="3" borderId="40" xfId="0" applyFont="1" applyFill="1" applyBorder="1" applyAlignment="1">
      <alignment horizontal="center" vertical="center" textRotation="255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textRotation="255"/>
    </xf>
    <xf numFmtId="49" fontId="4" fillId="0" borderId="27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_Pest(Golf) (2)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0E34-9BF9-4005-A203-77A8DB50FAAC}">
  <dimension ref="A1:AD62"/>
  <sheetViews>
    <sheetView tabSelected="1" view="pageBreakPreview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112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0.3888888888888889</v>
      </c>
      <c r="G4" s="18">
        <v>0.37222222222222223</v>
      </c>
      <c r="H4" s="18">
        <v>0.37152777777777773</v>
      </c>
      <c r="I4" s="18">
        <v>0.3840277777777778</v>
      </c>
      <c r="J4" s="18">
        <v>0.38541666666666669</v>
      </c>
      <c r="K4" s="18">
        <v>0.41944444444444445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117</v>
      </c>
      <c r="G7" s="27" t="s">
        <v>118</v>
      </c>
      <c r="H7" s="27" t="s">
        <v>119</v>
      </c>
      <c r="I7" s="27" t="s">
        <v>120</v>
      </c>
      <c r="J7" s="27" t="s">
        <v>121</v>
      </c>
      <c r="K7" s="27" t="s">
        <v>122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120</v>
      </c>
      <c r="S7" s="25" t="s">
        <v>117</v>
      </c>
      <c r="T7" s="69" t="s">
        <v>123</v>
      </c>
      <c r="U7" s="131" t="str">
        <f>R7</f>
        <v>24.0</v>
      </c>
      <c r="V7" s="132"/>
      <c r="W7" s="132" t="str">
        <f>IF(R7=S7,"-",S7)</f>
        <v>20.6</v>
      </c>
      <c r="X7" s="132"/>
      <c r="Y7" s="132" t="str">
        <f>IF(R7=T7,"-",T7)</f>
        <v>22.9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124</v>
      </c>
      <c r="G8" s="27" t="s">
        <v>125</v>
      </c>
      <c r="H8" s="27" t="s">
        <v>117</v>
      </c>
      <c r="I8" s="27" t="s">
        <v>126</v>
      </c>
      <c r="J8" s="27" t="s">
        <v>127</v>
      </c>
      <c r="K8" s="27" t="s">
        <v>128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128</v>
      </c>
      <c r="S8" s="25" t="s">
        <v>124</v>
      </c>
      <c r="T8" s="69" t="s">
        <v>129</v>
      </c>
      <c r="U8" s="131" t="str">
        <f>R8</f>
        <v>22.0</v>
      </c>
      <c r="V8" s="132"/>
      <c r="W8" s="132" t="str">
        <f>IF(R8=S8,"-",S8)</f>
        <v>8.7</v>
      </c>
      <c r="X8" s="132"/>
      <c r="Y8" s="132" t="str">
        <f>IF(R8=T8,"-",T8)</f>
        <v>18.0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130</v>
      </c>
      <c r="G9" s="102" t="s">
        <v>130</v>
      </c>
      <c r="H9" s="102" t="s">
        <v>131</v>
      </c>
      <c r="I9" s="102" t="s">
        <v>132</v>
      </c>
      <c r="J9" s="102" t="s">
        <v>132</v>
      </c>
      <c r="K9" s="102" t="s">
        <v>133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132</v>
      </c>
      <c r="S9" s="32" t="s">
        <v>130</v>
      </c>
      <c r="T9" s="70" t="s">
        <v>133</v>
      </c>
      <c r="U9" s="133" t="str">
        <f>R9</f>
        <v>1.0</v>
      </c>
      <c r="V9" s="134"/>
      <c r="W9" s="134" t="str">
        <f>IF(LEFT(R9,1)="&lt;","-",IF(AA9=1,"-",S9))</f>
        <v>0.6</v>
      </c>
      <c r="X9" s="134"/>
      <c r="Y9" s="134" t="str">
        <f>IF(LEFT(R9,1)="&lt;","-",IF(AA9=1,"-",T9))</f>
        <v>0.8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136</v>
      </c>
      <c r="G12" s="27" t="s">
        <v>78</v>
      </c>
      <c r="H12" s="38" t="s">
        <v>78</v>
      </c>
      <c r="I12" s="27" t="s">
        <v>136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136</v>
      </c>
      <c r="S12" s="25" t="s">
        <v>136</v>
      </c>
      <c r="T12" s="69" t="s">
        <v>136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137</v>
      </c>
      <c r="G13" s="27" t="s">
        <v>78</v>
      </c>
      <c r="H13" s="38" t="s">
        <v>78</v>
      </c>
      <c r="I13" s="27" t="s">
        <v>137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137</v>
      </c>
      <c r="S13" s="25" t="s">
        <v>137</v>
      </c>
      <c r="T13" s="69" t="s">
        <v>137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138</v>
      </c>
      <c r="G14" s="27" t="s">
        <v>78</v>
      </c>
      <c r="H14" s="38" t="s">
        <v>78</v>
      </c>
      <c r="I14" s="27" t="s">
        <v>138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138</v>
      </c>
      <c r="S14" s="25" t="s">
        <v>138</v>
      </c>
      <c r="T14" s="69" t="s">
        <v>138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138</v>
      </c>
      <c r="G16" s="27" t="s">
        <v>78</v>
      </c>
      <c r="H16" s="38" t="s">
        <v>78</v>
      </c>
      <c r="I16" s="27" t="s">
        <v>138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138</v>
      </c>
      <c r="S16" s="25" t="s">
        <v>138</v>
      </c>
      <c r="T16" s="69" t="s">
        <v>138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140</v>
      </c>
      <c r="G18" s="27" t="s">
        <v>78</v>
      </c>
      <c r="H18" s="38" t="s">
        <v>78</v>
      </c>
      <c r="I18" s="27" t="s">
        <v>140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140</v>
      </c>
      <c r="S18" s="25" t="s">
        <v>140</v>
      </c>
      <c r="T18" s="69" t="s">
        <v>140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141</v>
      </c>
      <c r="G20" s="27" t="s">
        <v>78</v>
      </c>
      <c r="H20" s="38" t="s">
        <v>78</v>
      </c>
      <c r="I20" s="27" t="s">
        <v>141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141</v>
      </c>
      <c r="S20" s="25" t="s">
        <v>141</v>
      </c>
      <c r="T20" s="69" t="s">
        <v>141</v>
      </c>
      <c r="U20" s="131" t="str">
        <f t="shared" si="1"/>
        <v>&lt;0.4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142</v>
      </c>
      <c r="G21" s="27" t="s">
        <v>78</v>
      </c>
      <c r="H21" s="38" t="s">
        <v>78</v>
      </c>
      <c r="I21" s="27" t="s">
        <v>143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143</v>
      </c>
      <c r="S21" s="25" t="s">
        <v>142</v>
      </c>
      <c r="T21" s="69" t="s">
        <v>142</v>
      </c>
      <c r="U21" s="131" t="str">
        <f t="shared" si="1"/>
        <v>0.08</v>
      </c>
      <c r="V21" s="132"/>
      <c r="W21" s="132" t="str">
        <f t="shared" si="2"/>
        <v>&lt;0.08</v>
      </c>
      <c r="X21" s="132"/>
      <c r="Y21" s="132" t="str">
        <f t="shared" si="3"/>
        <v>&lt;0.08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144</v>
      </c>
      <c r="G22" s="27" t="s">
        <v>78</v>
      </c>
      <c r="H22" s="38" t="s">
        <v>78</v>
      </c>
      <c r="I22" s="27" t="s">
        <v>144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144</v>
      </c>
      <c r="S22" s="25" t="s">
        <v>144</v>
      </c>
      <c r="T22" s="69" t="s">
        <v>144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145</v>
      </c>
      <c r="G23" s="27" t="s">
        <v>78</v>
      </c>
      <c r="H23" s="38" t="s">
        <v>78</v>
      </c>
      <c r="I23" s="27" t="s">
        <v>145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145</v>
      </c>
      <c r="S23" s="25" t="s">
        <v>145</v>
      </c>
      <c r="T23" s="69" t="s">
        <v>145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146</v>
      </c>
      <c r="G24" s="27" t="s">
        <v>78</v>
      </c>
      <c r="H24" s="38" t="s">
        <v>78</v>
      </c>
      <c r="I24" s="27" t="s">
        <v>146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146</v>
      </c>
      <c r="S24" s="25" t="s">
        <v>146</v>
      </c>
      <c r="T24" s="69" t="s">
        <v>146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139</v>
      </c>
      <c r="G25" s="27" t="s">
        <v>78</v>
      </c>
      <c r="H25" s="38" t="s">
        <v>78</v>
      </c>
      <c r="I25" s="27" t="s">
        <v>139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139</v>
      </c>
      <c r="S25" s="25" t="s">
        <v>139</v>
      </c>
      <c r="T25" s="69" t="s">
        <v>139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138</v>
      </c>
      <c r="G26" s="27" t="s">
        <v>78</v>
      </c>
      <c r="H26" s="38" t="s">
        <v>78</v>
      </c>
      <c r="I26" s="27" t="s">
        <v>138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138</v>
      </c>
      <c r="S26" s="25" t="s">
        <v>138</v>
      </c>
      <c r="T26" s="69" t="s">
        <v>138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138</v>
      </c>
      <c r="G27" s="27" t="s">
        <v>78</v>
      </c>
      <c r="H27" s="38" t="s">
        <v>78</v>
      </c>
      <c r="I27" s="27" t="s">
        <v>138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138</v>
      </c>
      <c r="S27" s="25" t="s">
        <v>138</v>
      </c>
      <c r="T27" s="69" t="s">
        <v>138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138</v>
      </c>
      <c r="G28" s="27" t="s">
        <v>78</v>
      </c>
      <c r="H28" s="38" t="s">
        <v>78</v>
      </c>
      <c r="I28" s="27" t="s">
        <v>138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138</v>
      </c>
      <c r="S28" s="25" t="s">
        <v>138</v>
      </c>
      <c r="T28" s="69" t="s">
        <v>138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147</v>
      </c>
      <c r="G29" s="113" t="s">
        <v>64</v>
      </c>
      <c r="H29" s="114" t="s">
        <v>78</v>
      </c>
      <c r="I29" s="113" t="s">
        <v>147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147</v>
      </c>
      <c r="S29" s="113" t="s">
        <v>147</v>
      </c>
      <c r="T29" s="117" t="s">
        <v>147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138</v>
      </c>
      <c r="G30" s="27" t="s">
        <v>78</v>
      </c>
      <c r="H30" s="38" t="s">
        <v>78</v>
      </c>
      <c r="I30" s="27" t="s">
        <v>138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138</v>
      </c>
      <c r="S30" s="25" t="s">
        <v>138</v>
      </c>
      <c r="T30" s="69" t="s">
        <v>138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150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150</v>
      </c>
      <c r="S33" s="25" t="s">
        <v>149</v>
      </c>
      <c r="T33" s="69" t="s">
        <v>151</v>
      </c>
      <c r="U33" s="131" t="str">
        <f t="shared" si="1"/>
        <v>0.009</v>
      </c>
      <c r="V33" s="132"/>
      <c r="W33" s="132" t="str">
        <f t="shared" si="2"/>
        <v>0.001</v>
      </c>
      <c r="X33" s="132"/>
      <c r="Y33" s="132" t="str">
        <f t="shared" si="3"/>
        <v>0.005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151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139</v>
      </c>
      <c r="T34" s="69" t="s">
        <v>152</v>
      </c>
      <c r="U34" s="131" t="str">
        <f t="shared" si="1"/>
        <v>0.005</v>
      </c>
      <c r="V34" s="132"/>
      <c r="W34" s="132" t="str">
        <f t="shared" si="2"/>
        <v>&lt;0.002</v>
      </c>
      <c r="X34" s="132"/>
      <c r="Y34" s="132" t="str">
        <f t="shared" si="3"/>
        <v>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149</v>
      </c>
      <c r="G35" s="38" t="s">
        <v>78</v>
      </c>
      <c r="H35" s="38" t="s">
        <v>78</v>
      </c>
      <c r="I35" s="38" t="s">
        <v>151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151</v>
      </c>
      <c r="S35" s="25" t="s">
        <v>149</v>
      </c>
      <c r="T35" s="69" t="s">
        <v>153</v>
      </c>
      <c r="U35" s="131" t="str">
        <f t="shared" si="1"/>
        <v>0.005</v>
      </c>
      <c r="V35" s="132"/>
      <c r="W35" s="132" t="str">
        <f t="shared" si="2"/>
        <v>0.001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154</v>
      </c>
      <c r="G37" s="38" t="s">
        <v>78</v>
      </c>
      <c r="H37" s="38" t="s">
        <v>78</v>
      </c>
      <c r="I37" s="38" t="s">
        <v>155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155</v>
      </c>
      <c r="S37" s="25" t="s">
        <v>154</v>
      </c>
      <c r="T37" s="69" t="s">
        <v>156</v>
      </c>
      <c r="U37" s="131" t="str">
        <f t="shared" si="1"/>
        <v>0.023</v>
      </c>
      <c r="V37" s="132"/>
      <c r="W37" s="132" t="str">
        <f t="shared" si="2"/>
        <v>0.004</v>
      </c>
      <c r="X37" s="132"/>
      <c r="Y37" s="132" t="str">
        <f t="shared" si="3"/>
        <v>0.014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154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154</v>
      </c>
      <c r="S38" s="25" t="s">
        <v>139</v>
      </c>
      <c r="T38" s="69" t="s">
        <v>152</v>
      </c>
      <c r="U38" s="131" t="str">
        <f t="shared" si="1"/>
        <v>0.004</v>
      </c>
      <c r="V38" s="132"/>
      <c r="W38" s="132" t="str">
        <f t="shared" si="2"/>
        <v>&lt;0.002</v>
      </c>
      <c r="X38" s="132"/>
      <c r="Y38" s="132" t="str">
        <f t="shared" si="3"/>
        <v>0.002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150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150</v>
      </c>
      <c r="S39" s="25" t="s">
        <v>152</v>
      </c>
      <c r="T39" s="69" t="s">
        <v>157</v>
      </c>
      <c r="U39" s="131" t="str">
        <f t="shared" si="1"/>
        <v>0.009</v>
      </c>
      <c r="V39" s="132"/>
      <c r="W39" s="132" t="str">
        <f t="shared" si="2"/>
        <v>0.002</v>
      </c>
      <c r="X39" s="132"/>
      <c r="Y39" s="132" t="str">
        <f t="shared" si="3"/>
        <v>0.006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162</v>
      </c>
      <c r="G46" s="27" t="s">
        <v>78</v>
      </c>
      <c r="H46" s="38" t="s">
        <v>78</v>
      </c>
      <c r="I46" s="27" t="s">
        <v>163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163</v>
      </c>
      <c r="S46" s="25" t="s">
        <v>162</v>
      </c>
      <c r="T46" s="69" t="s">
        <v>164</v>
      </c>
      <c r="U46" s="131" t="str">
        <f t="shared" si="1"/>
        <v>12.1</v>
      </c>
      <c r="V46" s="132"/>
      <c r="W46" s="132" t="str">
        <f t="shared" si="2"/>
        <v>8.8</v>
      </c>
      <c r="X46" s="132"/>
      <c r="Y46" s="132" t="str">
        <f t="shared" si="3"/>
        <v>10.4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149</v>
      </c>
      <c r="I47" s="27" t="s">
        <v>153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153</v>
      </c>
      <c r="S47" s="25" t="s">
        <v>138</v>
      </c>
      <c r="T47" s="69" t="s">
        <v>138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165</v>
      </c>
      <c r="G48" s="27" t="s">
        <v>166</v>
      </c>
      <c r="H48" s="27" t="s">
        <v>167</v>
      </c>
      <c r="I48" s="27" t="s">
        <v>168</v>
      </c>
      <c r="J48" s="27" t="s">
        <v>168</v>
      </c>
      <c r="K48" s="27" t="s">
        <v>168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167</v>
      </c>
      <c r="S48" s="25" t="s">
        <v>165</v>
      </c>
      <c r="T48" s="69" t="s">
        <v>169</v>
      </c>
      <c r="U48" s="131" t="str">
        <f t="shared" si="1"/>
        <v>15.1</v>
      </c>
      <c r="V48" s="132"/>
      <c r="W48" s="132" t="str">
        <f t="shared" si="2"/>
        <v>11.2</v>
      </c>
      <c r="X48" s="132"/>
      <c r="Y48" s="132" t="str">
        <f t="shared" si="3"/>
        <v>14.2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170</v>
      </c>
      <c r="G49" s="27" t="s">
        <v>78</v>
      </c>
      <c r="H49" s="27" t="s">
        <v>78</v>
      </c>
      <c r="I49" s="27" t="s">
        <v>171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171</v>
      </c>
      <c r="S49" s="25" t="s">
        <v>170</v>
      </c>
      <c r="T49" s="69" t="s">
        <v>172</v>
      </c>
      <c r="U49" s="131" t="str">
        <f t="shared" si="1"/>
        <v>28</v>
      </c>
      <c r="V49" s="132"/>
      <c r="W49" s="132" t="str">
        <f t="shared" si="2"/>
        <v>15</v>
      </c>
      <c r="X49" s="132"/>
      <c r="Y49" s="132" t="str">
        <f t="shared" si="3"/>
        <v>22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173</v>
      </c>
      <c r="G50" s="27" t="s">
        <v>78</v>
      </c>
      <c r="H50" s="27" t="s">
        <v>78</v>
      </c>
      <c r="I50" s="27" t="s">
        <v>174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174</v>
      </c>
      <c r="S50" s="25" t="s">
        <v>173</v>
      </c>
      <c r="T50" s="69" t="s">
        <v>175</v>
      </c>
      <c r="U50" s="131" t="str">
        <f t="shared" si="1"/>
        <v>76</v>
      </c>
      <c r="V50" s="132"/>
      <c r="W50" s="132" t="str">
        <f t="shared" si="2"/>
        <v>54</v>
      </c>
      <c r="X50" s="132"/>
      <c r="Y50" s="132" t="str">
        <f t="shared" si="3"/>
        <v>65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176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176</v>
      </c>
      <c r="S51" s="25" t="s">
        <v>176</v>
      </c>
      <c r="T51" s="69" t="s">
        <v>176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177</v>
      </c>
      <c r="H52" s="27" t="s">
        <v>178</v>
      </c>
      <c r="I52" s="27" t="s">
        <v>178</v>
      </c>
      <c r="J52" s="27" t="s">
        <v>178</v>
      </c>
      <c r="K52" s="27" t="s">
        <v>179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179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139</v>
      </c>
      <c r="G54" s="27" t="s">
        <v>78</v>
      </c>
      <c r="H54" s="38" t="s">
        <v>78</v>
      </c>
      <c r="I54" s="27" t="s">
        <v>139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139</v>
      </c>
      <c r="S54" s="25" t="s">
        <v>139</v>
      </c>
      <c r="T54" s="69" t="s">
        <v>139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181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181</v>
      </c>
      <c r="S55" s="25" t="s">
        <v>181</v>
      </c>
      <c r="T55" s="69" t="s">
        <v>181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183</v>
      </c>
      <c r="H56" s="27" t="s">
        <v>133</v>
      </c>
      <c r="I56" s="27" t="s">
        <v>131</v>
      </c>
      <c r="J56" s="27" t="s">
        <v>130</v>
      </c>
      <c r="K56" s="27" t="s">
        <v>130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182</v>
      </c>
      <c r="T56" s="69" t="s">
        <v>130</v>
      </c>
      <c r="U56" s="131" t="str">
        <f t="shared" si="1"/>
        <v>0.9</v>
      </c>
      <c r="V56" s="132"/>
      <c r="W56" s="132" t="str">
        <f t="shared" si="2"/>
        <v>0.3</v>
      </c>
      <c r="X56" s="132"/>
      <c r="Y56" s="132" t="str">
        <f t="shared" si="3"/>
        <v>0.6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184</v>
      </c>
      <c r="H57" s="27" t="s">
        <v>185</v>
      </c>
      <c r="I57" s="27" t="s">
        <v>185</v>
      </c>
      <c r="J57" s="27" t="s">
        <v>185</v>
      </c>
      <c r="K57" s="27" t="s">
        <v>185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185</v>
      </c>
      <c r="S57" s="25" t="s">
        <v>184</v>
      </c>
      <c r="T57" s="69" t="s">
        <v>185</v>
      </c>
      <c r="U57" s="131" t="str">
        <f t="shared" si="1"/>
        <v>7.5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130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130</v>
      </c>
      <c r="S60" s="25" t="s">
        <v>187</v>
      </c>
      <c r="T60" s="69" t="s">
        <v>187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3639-B31D-4B41-B4A6-205BBA508BE9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188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0.40138888888888885</v>
      </c>
      <c r="G4" s="18">
        <v>0.44444444444444442</v>
      </c>
      <c r="H4" s="18">
        <v>0.4375</v>
      </c>
      <c r="I4" s="18">
        <v>0.40625</v>
      </c>
      <c r="J4" s="18">
        <v>0.41875000000000001</v>
      </c>
      <c r="K4" s="18">
        <v>0.40625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189</v>
      </c>
      <c r="G7" s="27" t="s">
        <v>190</v>
      </c>
      <c r="H7" s="27" t="s">
        <v>122</v>
      </c>
      <c r="I7" s="27" t="s">
        <v>191</v>
      </c>
      <c r="J7" s="27" t="s">
        <v>192</v>
      </c>
      <c r="K7" s="27" t="s">
        <v>193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192</v>
      </c>
      <c r="S7" s="25" t="s">
        <v>189</v>
      </c>
      <c r="T7" s="69" t="s">
        <v>194</v>
      </c>
      <c r="U7" s="131" t="str">
        <f>R7</f>
        <v>29.5</v>
      </c>
      <c r="V7" s="132"/>
      <c r="W7" s="132" t="str">
        <f>IF(R7=S7,"-",S7)</f>
        <v>10.7</v>
      </c>
      <c r="X7" s="132"/>
      <c r="Y7" s="132" t="str">
        <f>IF(R7=T7,"-",T7)</f>
        <v>21.9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195</v>
      </c>
      <c r="G8" s="27" t="s">
        <v>196</v>
      </c>
      <c r="H8" s="27" t="s">
        <v>197</v>
      </c>
      <c r="I8" s="27" t="s">
        <v>118</v>
      </c>
      <c r="J8" s="27" t="s">
        <v>198</v>
      </c>
      <c r="K8" s="27" t="s">
        <v>199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198</v>
      </c>
      <c r="S8" s="25" t="s">
        <v>195</v>
      </c>
      <c r="T8" s="69" t="s">
        <v>200</v>
      </c>
      <c r="U8" s="131" t="str">
        <f>R8</f>
        <v>25.5</v>
      </c>
      <c r="V8" s="132"/>
      <c r="W8" s="132" t="str">
        <f>IF(R8=S8,"-",S8)</f>
        <v>9.0</v>
      </c>
      <c r="X8" s="132"/>
      <c r="Y8" s="132" t="str">
        <f>IF(R8=T8,"-",T8)</f>
        <v>19.5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130</v>
      </c>
      <c r="G9" s="102" t="s">
        <v>201</v>
      </c>
      <c r="H9" s="102" t="s">
        <v>130</v>
      </c>
      <c r="I9" s="102" t="s">
        <v>130</v>
      </c>
      <c r="J9" s="102" t="s">
        <v>202</v>
      </c>
      <c r="K9" s="102" t="s">
        <v>130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202</v>
      </c>
      <c r="S9" s="32" t="s">
        <v>201</v>
      </c>
      <c r="T9" s="70" t="s">
        <v>130</v>
      </c>
      <c r="U9" s="133" t="str">
        <f>R9</f>
        <v>0.7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0.6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1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203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203</v>
      </c>
      <c r="S33" s="25" t="s">
        <v>149</v>
      </c>
      <c r="T33" s="69" t="s">
        <v>157</v>
      </c>
      <c r="U33" s="131" t="str">
        <f t="shared" si="1"/>
        <v>0.011</v>
      </c>
      <c r="V33" s="132"/>
      <c r="W33" s="132" t="str">
        <f t="shared" si="2"/>
        <v>0.001</v>
      </c>
      <c r="X33" s="132"/>
      <c r="Y33" s="132" t="str">
        <f t="shared" si="3"/>
        <v>0.006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150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150</v>
      </c>
      <c r="S34" s="25" t="s">
        <v>139</v>
      </c>
      <c r="T34" s="69" t="s">
        <v>154</v>
      </c>
      <c r="U34" s="131" t="str">
        <f t="shared" si="1"/>
        <v>0.009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151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151</v>
      </c>
      <c r="S35" s="25" t="s">
        <v>152</v>
      </c>
      <c r="T35" s="69" t="s">
        <v>154</v>
      </c>
      <c r="U35" s="131" t="str">
        <f t="shared" si="1"/>
        <v>0.005</v>
      </c>
      <c r="V35" s="132"/>
      <c r="W35" s="132" t="str">
        <f t="shared" si="2"/>
        <v>0.002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151</v>
      </c>
      <c r="G37" s="38" t="s">
        <v>78</v>
      </c>
      <c r="H37" s="38" t="s">
        <v>78</v>
      </c>
      <c r="I37" s="38" t="s">
        <v>204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204</v>
      </c>
      <c r="S37" s="25" t="s">
        <v>151</v>
      </c>
      <c r="T37" s="69" t="s">
        <v>205</v>
      </c>
      <c r="U37" s="131" t="str">
        <f t="shared" si="1"/>
        <v>0.026</v>
      </c>
      <c r="V37" s="132"/>
      <c r="W37" s="132" t="str">
        <f t="shared" si="2"/>
        <v>0.005</v>
      </c>
      <c r="X37" s="132"/>
      <c r="Y37" s="132" t="str">
        <f t="shared" si="3"/>
        <v>0.016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206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206</v>
      </c>
      <c r="S38" s="25" t="s">
        <v>139</v>
      </c>
      <c r="T38" s="69" t="s">
        <v>154</v>
      </c>
      <c r="U38" s="131" t="str">
        <f t="shared" si="1"/>
        <v>0.008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207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207</v>
      </c>
      <c r="S39" s="25" t="s">
        <v>152</v>
      </c>
      <c r="T39" s="69" t="s">
        <v>157</v>
      </c>
      <c r="U39" s="131" t="str">
        <f t="shared" si="1"/>
        <v>0.010</v>
      </c>
      <c r="V39" s="132"/>
      <c r="W39" s="132" t="str">
        <f t="shared" si="2"/>
        <v>0.002</v>
      </c>
      <c r="X39" s="132"/>
      <c r="Y39" s="132" t="str">
        <f t="shared" si="3"/>
        <v>0.006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208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208</v>
      </c>
      <c r="S46" s="25" t="s">
        <v>208</v>
      </c>
      <c r="T46" s="69" t="s">
        <v>208</v>
      </c>
      <c r="U46" s="131" t="str">
        <f t="shared" si="1"/>
        <v>12.2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152</v>
      </c>
      <c r="I47" s="27" t="s">
        <v>152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138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209</v>
      </c>
      <c r="G48" s="27" t="s">
        <v>210</v>
      </c>
      <c r="H48" s="27" t="s">
        <v>211</v>
      </c>
      <c r="I48" s="27" t="s">
        <v>212</v>
      </c>
      <c r="J48" s="27" t="s">
        <v>166</v>
      </c>
      <c r="K48" s="27" t="s">
        <v>213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211</v>
      </c>
      <c r="S48" s="25" t="s">
        <v>209</v>
      </c>
      <c r="T48" s="69" t="s">
        <v>214</v>
      </c>
      <c r="U48" s="131" t="str">
        <f t="shared" si="1"/>
        <v>15.2</v>
      </c>
      <c r="V48" s="132"/>
      <c r="W48" s="132" t="str">
        <f t="shared" si="2"/>
        <v>11.8</v>
      </c>
      <c r="X48" s="132"/>
      <c r="Y48" s="132" t="str">
        <f t="shared" si="3"/>
        <v>14.3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215</v>
      </c>
      <c r="S49" s="25" t="s">
        <v>215</v>
      </c>
      <c r="T49" s="69" t="s">
        <v>215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216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216</v>
      </c>
      <c r="S50" s="25" t="s">
        <v>216</v>
      </c>
      <c r="T50" s="69" t="s">
        <v>216</v>
      </c>
      <c r="U50" s="131" t="str">
        <f t="shared" si="1"/>
        <v>85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179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183</v>
      </c>
      <c r="H56" s="27" t="s">
        <v>131</v>
      </c>
      <c r="I56" s="27" t="s">
        <v>132</v>
      </c>
      <c r="J56" s="27" t="s">
        <v>130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182</v>
      </c>
      <c r="T56" s="69" t="s">
        <v>202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217</v>
      </c>
      <c r="G57" s="27" t="s">
        <v>185</v>
      </c>
      <c r="H57" s="27" t="s">
        <v>185</v>
      </c>
      <c r="I57" s="27" t="s">
        <v>218</v>
      </c>
      <c r="J57" s="27" t="s">
        <v>218</v>
      </c>
      <c r="K57" s="27" t="s">
        <v>185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217</v>
      </c>
      <c r="T57" s="69" t="s">
        <v>185</v>
      </c>
      <c r="U57" s="131" t="str">
        <f t="shared" si="1"/>
        <v>7.6</v>
      </c>
      <c r="V57" s="132"/>
      <c r="W57" s="132" t="str">
        <f t="shared" si="2"/>
        <v>7.3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183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183</v>
      </c>
      <c r="S60" s="25" t="s">
        <v>187</v>
      </c>
      <c r="T60" s="69" t="s">
        <v>187</v>
      </c>
      <c r="U60" s="131" t="str">
        <f>R60</f>
        <v>0.5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88A9-DE63-4609-BBEE-94AAEE171E1F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219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0.41319444444444442</v>
      </c>
      <c r="G4" s="18">
        <v>0.39999999999999997</v>
      </c>
      <c r="H4" s="18">
        <v>0.40972222222222227</v>
      </c>
      <c r="I4" s="18">
        <v>0.41805555555555557</v>
      </c>
      <c r="J4" s="18">
        <v>0.41319444444444442</v>
      </c>
      <c r="K4" s="18">
        <v>0.40972222222222227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115</v>
      </c>
      <c r="H5" s="24" t="s">
        <v>115</v>
      </c>
      <c r="I5" s="24" t="s">
        <v>115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220</v>
      </c>
      <c r="G7" s="27" t="s">
        <v>128</v>
      </c>
      <c r="H7" s="27" t="s">
        <v>221</v>
      </c>
      <c r="I7" s="27" t="s">
        <v>222</v>
      </c>
      <c r="J7" s="27" t="s">
        <v>222</v>
      </c>
      <c r="K7" s="27" t="s">
        <v>128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222</v>
      </c>
      <c r="S7" s="25" t="s">
        <v>220</v>
      </c>
      <c r="T7" s="69" t="s">
        <v>123</v>
      </c>
      <c r="U7" s="131" t="str">
        <f>R7</f>
        <v>27.0</v>
      </c>
      <c r="V7" s="132"/>
      <c r="W7" s="132" t="str">
        <f>IF(R7=S7,"-",S7)</f>
        <v>18.5</v>
      </c>
      <c r="X7" s="132"/>
      <c r="Y7" s="132" t="str">
        <f>IF(R7=T7,"-",T7)</f>
        <v>22.9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223</v>
      </c>
      <c r="G8" s="27" t="s">
        <v>224</v>
      </c>
      <c r="H8" s="27" t="s">
        <v>118</v>
      </c>
      <c r="I8" s="27" t="s">
        <v>222</v>
      </c>
      <c r="J8" s="27" t="s">
        <v>225</v>
      </c>
      <c r="K8" s="27" t="s">
        <v>225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222</v>
      </c>
      <c r="S8" s="25" t="s">
        <v>223</v>
      </c>
      <c r="T8" s="69" t="s">
        <v>123</v>
      </c>
      <c r="U8" s="131" t="str">
        <f>R8</f>
        <v>27.0</v>
      </c>
      <c r="V8" s="132"/>
      <c r="W8" s="132" t="str">
        <f>IF(R8=S8,"-",S8)</f>
        <v>13.5</v>
      </c>
      <c r="X8" s="132"/>
      <c r="Y8" s="132" t="str">
        <f>IF(R8=T8,"-",T8)</f>
        <v>22.9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226</v>
      </c>
      <c r="H9" s="102" t="s">
        <v>227</v>
      </c>
      <c r="I9" s="102" t="s">
        <v>227</v>
      </c>
      <c r="J9" s="102" t="s">
        <v>226</v>
      </c>
      <c r="K9" s="102" t="s">
        <v>226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227</v>
      </c>
      <c r="T9" s="70" t="s">
        <v>226</v>
      </c>
      <c r="U9" s="133" t="str">
        <f>R9</f>
        <v>0.4</v>
      </c>
      <c r="V9" s="134"/>
      <c r="W9" s="134" t="str">
        <f>IF(LEFT(R9,1)="&lt;","-",IF(AA9=1,"-",S9))</f>
        <v>0.1</v>
      </c>
      <c r="X9" s="134"/>
      <c r="Y9" s="134" t="str">
        <f>IF(LEFT(R9,1)="&lt;","-",IF(AA9=1,"-",T9))</f>
        <v>0.2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154</v>
      </c>
      <c r="G33" s="38" t="s">
        <v>78</v>
      </c>
      <c r="H33" s="38" t="s">
        <v>78</v>
      </c>
      <c r="I33" s="38" t="s">
        <v>228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228</v>
      </c>
      <c r="S33" s="25" t="s">
        <v>154</v>
      </c>
      <c r="T33" s="69" t="s">
        <v>229</v>
      </c>
      <c r="U33" s="131" t="str">
        <f t="shared" si="1"/>
        <v>0.021</v>
      </c>
      <c r="V33" s="132"/>
      <c r="W33" s="132" t="str">
        <f t="shared" si="2"/>
        <v>0.004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152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152</v>
      </c>
      <c r="S34" s="25" t="s">
        <v>139</v>
      </c>
      <c r="T34" s="69" t="s">
        <v>139</v>
      </c>
      <c r="U34" s="131" t="str">
        <f t="shared" si="1"/>
        <v>0.002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154</v>
      </c>
      <c r="G35" s="38" t="s">
        <v>78</v>
      </c>
      <c r="H35" s="38" t="s">
        <v>78</v>
      </c>
      <c r="I35" s="38" t="s">
        <v>150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150</v>
      </c>
      <c r="S35" s="25" t="s">
        <v>154</v>
      </c>
      <c r="T35" s="69" t="s">
        <v>157</v>
      </c>
      <c r="U35" s="131" t="str">
        <f t="shared" si="1"/>
        <v>0.009</v>
      </c>
      <c r="V35" s="132"/>
      <c r="W35" s="132" t="str">
        <f t="shared" si="2"/>
        <v>0.004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230</v>
      </c>
      <c r="G37" s="38" t="s">
        <v>78</v>
      </c>
      <c r="H37" s="38" t="s">
        <v>78</v>
      </c>
      <c r="I37" s="38" t="s">
        <v>231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231</v>
      </c>
      <c r="S37" s="25" t="s">
        <v>230</v>
      </c>
      <c r="T37" s="69" t="s">
        <v>232</v>
      </c>
      <c r="U37" s="131" t="str">
        <f t="shared" si="1"/>
        <v>0.045</v>
      </c>
      <c r="V37" s="132"/>
      <c r="W37" s="132" t="str">
        <f t="shared" si="2"/>
        <v>0.013</v>
      </c>
      <c r="X37" s="132"/>
      <c r="Y37" s="132" t="str">
        <f t="shared" si="3"/>
        <v>0.029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233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233</v>
      </c>
      <c r="S39" s="25" t="s">
        <v>151</v>
      </c>
      <c r="T39" s="69" t="s">
        <v>207</v>
      </c>
      <c r="U39" s="131" t="str">
        <f t="shared" si="1"/>
        <v>0.015</v>
      </c>
      <c r="V39" s="132"/>
      <c r="W39" s="132" t="str">
        <f t="shared" si="2"/>
        <v>0.005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234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234</v>
      </c>
      <c r="S42" s="25" t="s">
        <v>159</v>
      </c>
      <c r="T42" s="69" t="s">
        <v>159</v>
      </c>
      <c r="U42" s="131" t="str">
        <f t="shared" si="1"/>
        <v>0.01</v>
      </c>
      <c r="V42" s="132"/>
      <c r="W42" s="132" t="str">
        <f t="shared" si="2"/>
        <v>&lt;0.01</v>
      </c>
      <c r="X42" s="132"/>
      <c r="Y42" s="132" t="str">
        <f t="shared" si="3"/>
        <v>&lt;0.01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235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235</v>
      </c>
      <c r="S46" s="25" t="s">
        <v>235</v>
      </c>
      <c r="T46" s="69" t="s">
        <v>235</v>
      </c>
      <c r="U46" s="131" t="str">
        <f t="shared" si="1"/>
        <v>12.3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152</v>
      </c>
      <c r="I47" s="27" t="s">
        <v>152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149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236</v>
      </c>
      <c r="G48" s="27" t="s">
        <v>237</v>
      </c>
      <c r="H48" s="27" t="s">
        <v>167</v>
      </c>
      <c r="I48" s="27" t="s">
        <v>238</v>
      </c>
      <c r="J48" s="27" t="s">
        <v>239</v>
      </c>
      <c r="K48" s="27" t="s">
        <v>240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237</v>
      </c>
      <c r="S48" s="25" t="s">
        <v>236</v>
      </c>
      <c r="T48" s="69" t="s">
        <v>241</v>
      </c>
      <c r="U48" s="131" t="str">
        <f t="shared" si="1"/>
        <v>15.9</v>
      </c>
      <c r="V48" s="132"/>
      <c r="W48" s="132" t="str">
        <f t="shared" si="2"/>
        <v>11.3</v>
      </c>
      <c r="X48" s="132"/>
      <c r="Y48" s="132" t="str">
        <f t="shared" si="3"/>
        <v>14.0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242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242</v>
      </c>
      <c r="S49" s="25" t="s">
        <v>242</v>
      </c>
      <c r="T49" s="69" t="s">
        <v>242</v>
      </c>
      <c r="U49" s="131" t="str">
        <f t="shared" si="1"/>
        <v>29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243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243</v>
      </c>
      <c r="S50" s="25" t="s">
        <v>243</v>
      </c>
      <c r="T50" s="69" t="s">
        <v>243</v>
      </c>
      <c r="U50" s="131" t="str">
        <f t="shared" si="1"/>
        <v>77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177</v>
      </c>
      <c r="J52" s="27" t="s">
        <v>177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130</v>
      </c>
      <c r="H56" s="27" t="s">
        <v>133</v>
      </c>
      <c r="I56" s="27" t="s">
        <v>131</v>
      </c>
      <c r="J56" s="27" t="s">
        <v>130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201</v>
      </c>
      <c r="T56" s="69" t="s">
        <v>202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218</v>
      </c>
      <c r="G57" s="27" t="s">
        <v>218</v>
      </c>
      <c r="H57" s="27" t="s">
        <v>218</v>
      </c>
      <c r="I57" s="27" t="s">
        <v>218</v>
      </c>
      <c r="J57" s="27" t="s">
        <v>218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218</v>
      </c>
      <c r="T57" s="69" t="s">
        <v>218</v>
      </c>
      <c r="U57" s="131" t="str">
        <f t="shared" si="1"/>
        <v>7.6</v>
      </c>
      <c r="V57" s="132"/>
      <c r="W57" s="132" t="str">
        <f t="shared" si="2"/>
        <v>7.6</v>
      </c>
      <c r="X57" s="132"/>
      <c r="Y57" s="132" t="str">
        <f t="shared" si="3"/>
        <v>7.6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130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130</v>
      </c>
      <c r="S60" s="25" t="s">
        <v>187</v>
      </c>
      <c r="T60" s="69" t="s">
        <v>187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CB0B-A510-4052-A275-33E8743649BF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244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0.37708333333333338</v>
      </c>
      <c r="G4" s="18">
        <v>0.38958333333333334</v>
      </c>
      <c r="H4" s="18">
        <v>0.3888888888888889</v>
      </c>
      <c r="I4" s="18">
        <v>0.3756944444444445</v>
      </c>
      <c r="J4" s="18">
        <v>0.3923611111111111</v>
      </c>
      <c r="K4" s="18">
        <v>0.39305555555555555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115</v>
      </c>
      <c r="H5" s="24" t="s">
        <v>115</v>
      </c>
      <c r="I5" s="24" t="s">
        <v>115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245</v>
      </c>
      <c r="G7" s="27" t="s">
        <v>128</v>
      </c>
      <c r="H7" s="27" t="s">
        <v>222</v>
      </c>
      <c r="I7" s="27" t="s">
        <v>191</v>
      </c>
      <c r="J7" s="27" t="s">
        <v>193</v>
      </c>
      <c r="K7" s="27" t="s">
        <v>122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222</v>
      </c>
      <c r="S7" s="25" t="s">
        <v>245</v>
      </c>
      <c r="T7" s="69" t="s">
        <v>246</v>
      </c>
      <c r="U7" s="131" t="str">
        <f>R7</f>
        <v>27.0</v>
      </c>
      <c r="V7" s="132"/>
      <c r="W7" s="132" t="str">
        <f>IF(R7=S7,"-",S7)</f>
        <v>19.2</v>
      </c>
      <c r="X7" s="132"/>
      <c r="Y7" s="132" t="str">
        <f>IF(R7=T7,"-",T7)</f>
        <v>23.4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247</v>
      </c>
      <c r="G8" s="27" t="s">
        <v>248</v>
      </c>
      <c r="H8" s="27" t="s">
        <v>248</v>
      </c>
      <c r="I8" s="27" t="s">
        <v>118</v>
      </c>
      <c r="J8" s="27" t="s">
        <v>249</v>
      </c>
      <c r="K8" s="27" t="s">
        <v>250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249</v>
      </c>
      <c r="S8" s="25" t="s">
        <v>247</v>
      </c>
      <c r="T8" s="69" t="s">
        <v>251</v>
      </c>
      <c r="U8" s="131" t="str">
        <f>R8</f>
        <v>25.0</v>
      </c>
      <c r="V8" s="132"/>
      <c r="W8" s="132" t="str">
        <f>IF(R8=S8,"-",S8)</f>
        <v>12.5</v>
      </c>
      <c r="X8" s="132"/>
      <c r="Y8" s="132" t="str">
        <f>IF(R8=T8,"-",T8)</f>
        <v>20.8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182</v>
      </c>
      <c r="H9" s="102" t="s">
        <v>226</v>
      </c>
      <c r="I9" s="102" t="s">
        <v>226</v>
      </c>
      <c r="J9" s="102" t="s">
        <v>130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226</v>
      </c>
      <c r="T9" s="70" t="s">
        <v>201</v>
      </c>
      <c r="U9" s="133" t="str">
        <f>R9</f>
        <v>0.6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252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252</v>
      </c>
      <c r="S33" s="25" t="s">
        <v>152</v>
      </c>
      <c r="T33" s="69" t="s">
        <v>203</v>
      </c>
      <c r="U33" s="131" t="str">
        <f t="shared" si="1"/>
        <v>0.020</v>
      </c>
      <c r="V33" s="132"/>
      <c r="W33" s="132" t="str">
        <f t="shared" si="2"/>
        <v>0.002</v>
      </c>
      <c r="X33" s="132"/>
      <c r="Y33" s="132" t="str">
        <f t="shared" si="3"/>
        <v>0.011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153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153</v>
      </c>
      <c r="S34" s="25" t="s">
        <v>139</v>
      </c>
      <c r="T34" s="69" t="s">
        <v>139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206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206</v>
      </c>
      <c r="S35" s="25" t="s">
        <v>153</v>
      </c>
      <c r="T35" s="69" t="s">
        <v>157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206</v>
      </c>
      <c r="G37" s="38" t="s">
        <v>78</v>
      </c>
      <c r="H37" s="38" t="s">
        <v>78</v>
      </c>
      <c r="I37" s="38" t="s">
        <v>253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253</v>
      </c>
      <c r="S37" s="25" t="s">
        <v>206</v>
      </c>
      <c r="T37" s="69" t="s">
        <v>204</v>
      </c>
      <c r="U37" s="131" t="str">
        <f t="shared" si="1"/>
        <v>0.043</v>
      </c>
      <c r="V37" s="132"/>
      <c r="W37" s="132" t="str">
        <f t="shared" si="2"/>
        <v>0.008</v>
      </c>
      <c r="X37" s="132"/>
      <c r="Y37" s="132" t="str">
        <f t="shared" si="3"/>
        <v>0.026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153</v>
      </c>
      <c r="G39" s="38" t="s">
        <v>78</v>
      </c>
      <c r="H39" s="38" t="s">
        <v>78</v>
      </c>
      <c r="I39" s="38" t="s">
        <v>233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233</v>
      </c>
      <c r="S39" s="25" t="s">
        <v>153</v>
      </c>
      <c r="T39" s="69" t="s">
        <v>150</v>
      </c>
      <c r="U39" s="131" t="str">
        <f t="shared" si="1"/>
        <v>0.015</v>
      </c>
      <c r="V39" s="132"/>
      <c r="W39" s="132" t="str">
        <f t="shared" si="2"/>
        <v>0.003</v>
      </c>
      <c r="X39" s="132"/>
      <c r="Y39" s="132" t="str">
        <f t="shared" si="3"/>
        <v>0.009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161</v>
      </c>
      <c r="H43" s="27" t="s">
        <v>160</v>
      </c>
      <c r="I43" s="27" t="s">
        <v>161</v>
      </c>
      <c r="J43" s="27" t="s">
        <v>160</v>
      </c>
      <c r="K43" s="27" t="s">
        <v>160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160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0.02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208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208</v>
      </c>
      <c r="S46" s="25" t="s">
        <v>208</v>
      </c>
      <c r="T46" s="69" t="s">
        <v>208</v>
      </c>
      <c r="U46" s="131" t="str">
        <f t="shared" si="1"/>
        <v>12.2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149</v>
      </c>
      <c r="I47" s="27" t="s">
        <v>152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138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165</v>
      </c>
      <c r="G48" s="27" t="s">
        <v>254</v>
      </c>
      <c r="H48" s="27" t="s">
        <v>255</v>
      </c>
      <c r="I48" s="27" t="s">
        <v>255</v>
      </c>
      <c r="J48" s="27" t="s">
        <v>256</v>
      </c>
      <c r="K48" s="27" t="s">
        <v>257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254</v>
      </c>
      <c r="S48" s="25" t="s">
        <v>165</v>
      </c>
      <c r="T48" s="69" t="s">
        <v>214</v>
      </c>
      <c r="U48" s="131" t="str">
        <f t="shared" si="1"/>
        <v>16.4</v>
      </c>
      <c r="V48" s="132"/>
      <c r="W48" s="132" t="str">
        <f t="shared" si="2"/>
        <v>11.2</v>
      </c>
      <c r="X48" s="132"/>
      <c r="Y48" s="132" t="str">
        <f t="shared" si="3"/>
        <v>14.3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171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171</v>
      </c>
      <c r="S49" s="25" t="s">
        <v>171</v>
      </c>
      <c r="T49" s="69" t="s">
        <v>171</v>
      </c>
      <c r="U49" s="131" t="str">
        <f t="shared" si="1"/>
        <v>28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258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258</v>
      </c>
      <c r="S50" s="25" t="s">
        <v>258</v>
      </c>
      <c r="T50" s="69" t="s">
        <v>258</v>
      </c>
      <c r="U50" s="131" t="str">
        <f t="shared" si="1"/>
        <v>68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177</v>
      </c>
      <c r="H52" s="27" t="s">
        <v>178</v>
      </c>
      <c r="I52" s="27" t="s">
        <v>177</v>
      </c>
      <c r="J52" s="27" t="s">
        <v>177</v>
      </c>
      <c r="K52" s="27" t="s">
        <v>179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202</v>
      </c>
      <c r="H56" s="27" t="s">
        <v>131</v>
      </c>
      <c r="I56" s="27" t="s">
        <v>131</v>
      </c>
      <c r="J56" s="27" t="s">
        <v>130</v>
      </c>
      <c r="K56" s="27" t="s">
        <v>130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182</v>
      </c>
      <c r="T56" s="69" t="s">
        <v>202</v>
      </c>
      <c r="U56" s="131" t="str">
        <f t="shared" si="1"/>
        <v>0.9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185</v>
      </c>
      <c r="H57" s="27" t="s">
        <v>185</v>
      </c>
      <c r="I57" s="27" t="s">
        <v>184</v>
      </c>
      <c r="J57" s="27" t="s">
        <v>185</v>
      </c>
      <c r="K57" s="27" t="s">
        <v>185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185</v>
      </c>
      <c r="S57" s="25" t="s">
        <v>184</v>
      </c>
      <c r="T57" s="69" t="s">
        <v>185</v>
      </c>
      <c r="U57" s="131" t="str">
        <f t="shared" si="1"/>
        <v>7.5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E15D-A6AB-4868-8BD3-26FF3CDB8CB1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259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0.40277777777777773</v>
      </c>
      <c r="G4" s="18">
        <v>0.41388888888888892</v>
      </c>
      <c r="H4" s="18">
        <v>0.4201388888888889</v>
      </c>
      <c r="I4" s="18">
        <v>0.40277777777777773</v>
      </c>
      <c r="J4" s="18">
        <v>0.41666666666666669</v>
      </c>
      <c r="K4" s="18">
        <v>0.41875000000000001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115</v>
      </c>
      <c r="H5" s="24" t="s">
        <v>115</v>
      </c>
      <c r="I5" s="24" t="s">
        <v>115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221</v>
      </c>
      <c r="G7" s="27" t="s">
        <v>260</v>
      </c>
      <c r="H7" s="27" t="s">
        <v>128</v>
      </c>
      <c r="I7" s="27" t="s">
        <v>249</v>
      </c>
      <c r="J7" s="27" t="s">
        <v>261</v>
      </c>
      <c r="K7" s="27" t="s">
        <v>262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261</v>
      </c>
      <c r="S7" s="25" t="s">
        <v>260</v>
      </c>
      <c r="T7" s="69" t="s">
        <v>263</v>
      </c>
      <c r="U7" s="131" t="str">
        <f>R7</f>
        <v>26.2</v>
      </c>
      <c r="V7" s="132"/>
      <c r="W7" s="132" t="str">
        <f>IF(R7=S7,"-",S7)</f>
        <v>19.0</v>
      </c>
      <c r="X7" s="132"/>
      <c r="Y7" s="132" t="str">
        <f>IF(R7=T7,"-",T7)</f>
        <v>22.8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264</v>
      </c>
      <c r="G8" s="27" t="s">
        <v>245</v>
      </c>
      <c r="H8" s="27" t="s">
        <v>248</v>
      </c>
      <c r="I8" s="27" t="s">
        <v>265</v>
      </c>
      <c r="J8" s="27" t="s">
        <v>266</v>
      </c>
      <c r="K8" s="27" t="s">
        <v>267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265</v>
      </c>
      <c r="S8" s="25" t="s">
        <v>264</v>
      </c>
      <c r="T8" s="69" t="s">
        <v>250</v>
      </c>
      <c r="U8" s="131" t="str">
        <f>R8</f>
        <v>26.9</v>
      </c>
      <c r="V8" s="132"/>
      <c r="W8" s="132" t="str">
        <f>IF(R8=S8,"-",S8)</f>
        <v>12.0</v>
      </c>
      <c r="X8" s="132"/>
      <c r="Y8" s="132" t="str">
        <f>IF(R8=T8,"-",T8)</f>
        <v>21.6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226</v>
      </c>
      <c r="G9" s="102" t="s">
        <v>201</v>
      </c>
      <c r="H9" s="102" t="s">
        <v>226</v>
      </c>
      <c r="I9" s="102" t="s">
        <v>226</v>
      </c>
      <c r="J9" s="102" t="s">
        <v>201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226</v>
      </c>
      <c r="T9" s="70" t="s">
        <v>182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153</v>
      </c>
      <c r="G33" s="38" t="s">
        <v>78</v>
      </c>
      <c r="H33" s="38" t="s">
        <v>78</v>
      </c>
      <c r="I33" s="38" t="s">
        <v>228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228</v>
      </c>
      <c r="S33" s="25" t="s">
        <v>153</v>
      </c>
      <c r="T33" s="69" t="s">
        <v>229</v>
      </c>
      <c r="U33" s="131" t="str">
        <f t="shared" si="1"/>
        <v>0.021</v>
      </c>
      <c r="V33" s="132"/>
      <c r="W33" s="132" t="str">
        <f t="shared" si="2"/>
        <v>0.003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152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152</v>
      </c>
      <c r="S34" s="25" t="s">
        <v>139</v>
      </c>
      <c r="T34" s="69" t="s">
        <v>139</v>
      </c>
      <c r="U34" s="131" t="str">
        <f t="shared" si="1"/>
        <v>0.002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150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150</v>
      </c>
      <c r="S35" s="25" t="s">
        <v>153</v>
      </c>
      <c r="T35" s="69" t="s">
        <v>157</v>
      </c>
      <c r="U35" s="131" t="str">
        <f t="shared" si="1"/>
        <v>0.009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207</v>
      </c>
      <c r="G37" s="38" t="s">
        <v>78</v>
      </c>
      <c r="H37" s="38" t="s">
        <v>78</v>
      </c>
      <c r="I37" s="38" t="s">
        <v>231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231</v>
      </c>
      <c r="S37" s="25" t="s">
        <v>207</v>
      </c>
      <c r="T37" s="69" t="s">
        <v>268</v>
      </c>
      <c r="U37" s="131" t="str">
        <f t="shared" si="1"/>
        <v>0.045</v>
      </c>
      <c r="V37" s="132"/>
      <c r="W37" s="132" t="str">
        <f t="shared" si="2"/>
        <v>0.010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154</v>
      </c>
      <c r="G39" s="38" t="s">
        <v>78</v>
      </c>
      <c r="H39" s="38" t="s">
        <v>78</v>
      </c>
      <c r="I39" s="38" t="s">
        <v>233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233</v>
      </c>
      <c r="S39" s="25" t="s">
        <v>154</v>
      </c>
      <c r="T39" s="69" t="s">
        <v>207</v>
      </c>
      <c r="U39" s="131" t="str">
        <f t="shared" si="1"/>
        <v>0.015</v>
      </c>
      <c r="V39" s="132"/>
      <c r="W39" s="132" t="str">
        <f t="shared" si="2"/>
        <v>0.004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235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235</v>
      </c>
      <c r="S46" s="25" t="s">
        <v>235</v>
      </c>
      <c r="T46" s="69" t="s">
        <v>235</v>
      </c>
      <c r="U46" s="131" t="str">
        <f t="shared" si="1"/>
        <v>12.3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152</v>
      </c>
      <c r="I47" s="27" t="s">
        <v>152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149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269</v>
      </c>
      <c r="G48" s="27" t="s">
        <v>237</v>
      </c>
      <c r="H48" s="27" t="s">
        <v>211</v>
      </c>
      <c r="I48" s="27" t="s">
        <v>255</v>
      </c>
      <c r="J48" s="27" t="s">
        <v>270</v>
      </c>
      <c r="K48" s="27" t="s">
        <v>271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237</v>
      </c>
      <c r="S48" s="25" t="s">
        <v>269</v>
      </c>
      <c r="T48" s="69" t="s">
        <v>272</v>
      </c>
      <c r="U48" s="131" t="str">
        <f t="shared" si="1"/>
        <v>15.9</v>
      </c>
      <c r="V48" s="132"/>
      <c r="W48" s="132" t="str">
        <f t="shared" si="2"/>
        <v>11.5</v>
      </c>
      <c r="X48" s="132"/>
      <c r="Y48" s="132" t="str">
        <f t="shared" si="3"/>
        <v>14.1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171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171</v>
      </c>
      <c r="S49" s="25" t="s">
        <v>171</v>
      </c>
      <c r="T49" s="69" t="s">
        <v>171</v>
      </c>
      <c r="U49" s="131" t="str">
        <f t="shared" si="1"/>
        <v>28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273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273</v>
      </c>
      <c r="S50" s="25" t="s">
        <v>273</v>
      </c>
      <c r="T50" s="69" t="s">
        <v>273</v>
      </c>
      <c r="U50" s="131" t="str">
        <f t="shared" si="1"/>
        <v>70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177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179</v>
      </c>
      <c r="J53" s="27" t="s">
        <v>179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130</v>
      </c>
      <c r="H56" s="27" t="s">
        <v>131</v>
      </c>
      <c r="I56" s="27" t="s">
        <v>131</v>
      </c>
      <c r="J56" s="27" t="s">
        <v>202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201</v>
      </c>
      <c r="T56" s="69" t="s">
        <v>202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185</v>
      </c>
      <c r="H57" s="27" t="s">
        <v>218</v>
      </c>
      <c r="I57" s="27" t="s">
        <v>185</v>
      </c>
      <c r="J57" s="27" t="s">
        <v>184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183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183</v>
      </c>
      <c r="S60" s="25" t="s">
        <v>187</v>
      </c>
      <c r="T60" s="69" t="s">
        <v>187</v>
      </c>
      <c r="U60" s="131" t="str">
        <f>R60</f>
        <v>0.5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D699D-F8C6-41B9-9891-8B778E2FB9F0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274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0.36805555555555558</v>
      </c>
      <c r="G4" s="18">
        <v>0.375</v>
      </c>
      <c r="H4" s="18">
        <v>0.38680555555555557</v>
      </c>
      <c r="I4" s="18">
        <v>0.36805555555555558</v>
      </c>
      <c r="J4" s="18">
        <v>0.36805555555555558</v>
      </c>
      <c r="K4" s="18">
        <v>0.36458333333333331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275</v>
      </c>
      <c r="G7" s="27" t="s">
        <v>128</v>
      </c>
      <c r="H7" s="27" t="s">
        <v>276</v>
      </c>
      <c r="I7" s="27" t="s">
        <v>277</v>
      </c>
      <c r="J7" s="27" t="s">
        <v>278</v>
      </c>
      <c r="K7" s="27" t="s">
        <v>279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278</v>
      </c>
      <c r="S7" s="25" t="s">
        <v>275</v>
      </c>
      <c r="T7" s="69" t="s">
        <v>280</v>
      </c>
      <c r="U7" s="131" t="str">
        <f>R7</f>
        <v>31.7</v>
      </c>
      <c r="V7" s="132"/>
      <c r="W7" s="132" t="str">
        <f>IF(R7=S7,"-",S7)</f>
        <v>13.2</v>
      </c>
      <c r="X7" s="132"/>
      <c r="Y7" s="132" t="str">
        <f>IF(R7=T7,"-",T7)</f>
        <v>25.8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162</v>
      </c>
      <c r="G8" s="27" t="s">
        <v>281</v>
      </c>
      <c r="H8" s="27" t="s">
        <v>282</v>
      </c>
      <c r="I8" s="27" t="s">
        <v>194</v>
      </c>
      <c r="J8" s="27" t="s">
        <v>283</v>
      </c>
      <c r="K8" s="27" t="s">
        <v>248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283</v>
      </c>
      <c r="S8" s="25" t="s">
        <v>162</v>
      </c>
      <c r="T8" s="69" t="s">
        <v>284</v>
      </c>
      <c r="U8" s="131" t="str">
        <f>R8</f>
        <v>24.5</v>
      </c>
      <c r="V8" s="132"/>
      <c r="W8" s="132" t="str">
        <f>IF(R8=S8,"-",S8)</f>
        <v>8.8</v>
      </c>
      <c r="X8" s="132"/>
      <c r="Y8" s="132" t="str">
        <f>IF(R8=T8,"-",T8)</f>
        <v>18.6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201</v>
      </c>
      <c r="H9" s="102" t="s">
        <v>183</v>
      </c>
      <c r="I9" s="102" t="s">
        <v>130</v>
      </c>
      <c r="J9" s="102" t="s">
        <v>130</v>
      </c>
      <c r="K9" s="102" t="s">
        <v>130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201</v>
      </c>
      <c r="T9" s="70" t="s">
        <v>183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1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285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285</v>
      </c>
      <c r="S33" s="25" t="s">
        <v>152</v>
      </c>
      <c r="T33" s="69" t="s">
        <v>207</v>
      </c>
      <c r="U33" s="131" t="str">
        <f t="shared" si="1"/>
        <v>0.018</v>
      </c>
      <c r="V33" s="132"/>
      <c r="W33" s="132" t="str">
        <f t="shared" si="2"/>
        <v>0.002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207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207</v>
      </c>
      <c r="S34" s="25" t="s">
        <v>139</v>
      </c>
      <c r="T34" s="69" t="s">
        <v>151</v>
      </c>
      <c r="U34" s="131" t="str">
        <f t="shared" si="1"/>
        <v>0.010</v>
      </c>
      <c r="V34" s="132"/>
      <c r="W34" s="132" t="str">
        <f t="shared" si="2"/>
        <v>&lt;0.002</v>
      </c>
      <c r="X34" s="132"/>
      <c r="Y34" s="132" t="str">
        <f t="shared" si="3"/>
        <v>0.005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157</v>
      </c>
      <c r="S35" s="25" t="s">
        <v>153</v>
      </c>
      <c r="T35" s="69" t="s">
        <v>154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206</v>
      </c>
      <c r="G37" s="38" t="s">
        <v>78</v>
      </c>
      <c r="H37" s="38" t="s">
        <v>78</v>
      </c>
      <c r="I37" s="38" t="s">
        <v>286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286</v>
      </c>
      <c r="S37" s="25" t="s">
        <v>206</v>
      </c>
      <c r="T37" s="69" t="s">
        <v>287</v>
      </c>
      <c r="U37" s="131" t="str">
        <f t="shared" si="1"/>
        <v>0.037</v>
      </c>
      <c r="V37" s="132"/>
      <c r="W37" s="132" t="str">
        <f t="shared" si="2"/>
        <v>0.008</v>
      </c>
      <c r="X37" s="132"/>
      <c r="Y37" s="132" t="str">
        <f t="shared" si="3"/>
        <v>0.022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153</v>
      </c>
      <c r="G39" s="38" t="s">
        <v>78</v>
      </c>
      <c r="H39" s="38" t="s">
        <v>78</v>
      </c>
      <c r="I39" s="38" t="s">
        <v>230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230</v>
      </c>
      <c r="S39" s="25" t="s">
        <v>153</v>
      </c>
      <c r="T39" s="69" t="s">
        <v>206</v>
      </c>
      <c r="U39" s="131" t="str">
        <f t="shared" si="1"/>
        <v>0.013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208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208</v>
      </c>
      <c r="S46" s="25" t="s">
        <v>208</v>
      </c>
      <c r="T46" s="69" t="s">
        <v>208</v>
      </c>
      <c r="U46" s="131" t="str">
        <f t="shared" si="1"/>
        <v>12.2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152</v>
      </c>
      <c r="I47" s="27" t="s">
        <v>153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153</v>
      </c>
      <c r="S47" s="25" t="s">
        <v>138</v>
      </c>
      <c r="T47" s="69" t="s">
        <v>138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247</v>
      </c>
      <c r="G48" s="27" t="s">
        <v>272</v>
      </c>
      <c r="H48" s="27" t="s">
        <v>125</v>
      </c>
      <c r="I48" s="27" t="s">
        <v>167</v>
      </c>
      <c r="J48" s="27" t="s">
        <v>166</v>
      </c>
      <c r="K48" s="27" t="s">
        <v>241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125</v>
      </c>
      <c r="S48" s="25" t="s">
        <v>247</v>
      </c>
      <c r="T48" s="69" t="s">
        <v>214</v>
      </c>
      <c r="U48" s="131" t="str">
        <f t="shared" si="1"/>
        <v>15.5</v>
      </c>
      <c r="V48" s="132"/>
      <c r="W48" s="132" t="str">
        <f t="shared" si="2"/>
        <v>12.5</v>
      </c>
      <c r="X48" s="132"/>
      <c r="Y48" s="132" t="str">
        <f t="shared" si="3"/>
        <v>14.3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215</v>
      </c>
      <c r="S49" s="25" t="s">
        <v>215</v>
      </c>
      <c r="T49" s="69" t="s">
        <v>215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243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243</v>
      </c>
      <c r="S50" s="25" t="s">
        <v>243</v>
      </c>
      <c r="T50" s="69" t="s">
        <v>243</v>
      </c>
      <c r="U50" s="131" t="str">
        <f t="shared" si="1"/>
        <v>77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177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179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183</v>
      </c>
      <c r="H56" s="27" t="s">
        <v>131</v>
      </c>
      <c r="I56" s="27" t="s">
        <v>132</v>
      </c>
      <c r="J56" s="27" t="s">
        <v>130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182</v>
      </c>
      <c r="T56" s="69" t="s">
        <v>202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184</v>
      </c>
      <c r="H57" s="27" t="s">
        <v>185</v>
      </c>
      <c r="I57" s="27" t="s">
        <v>185</v>
      </c>
      <c r="J57" s="27" t="s">
        <v>218</v>
      </c>
      <c r="K57" s="27" t="s">
        <v>185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07B2-485A-4FF7-ACE7-B1B0BEFA0EFE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288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0.37847222222222227</v>
      </c>
      <c r="G4" s="18">
        <v>0.37847222222222227</v>
      </c>
      <c r="H4" s="18">
        <v>0.37222222222222223</v>
      </c>
      <c r="I4" s="18">
        <v>0.36944444444444446</v>
      </c>
      <c r="J4" s="18">
        <v>0.375</v>
      </c>
      <c r="K4" s="18">
        <v>0.36944444444444446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115</v>
      </c>
      <c r="H5" s="24" t="s">
        <v>115</v>
      </c>
      <c r="I5" s="24" t="s">
        <v>115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238</v>
      </c>
      <c r="G7" s="27" t="s">
        <v>197</v>
      </c>
      <c r="H7" s="27" t="s">
        <v>197</v>
      </c>
      <c r="I7" s="27" t="s">
        <v>225</v>
      </c>
      <c r="J7" s="27" t="s">
        <v>120</v>
      </c>
      <c r="K7" s="27" t="s">
        <v>197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225</v>
      </c>
      <c r="S7" s="25" t="s">
        <v>238</v>
      </c>
      <c r="T7" s="69" t="s">
        <v>224</v>
      </c>
      <c r="U7" s="131" t="str">
        <f>R7</f>
        <v>26.5</v>
      </c>
      <c r="V7" s="132"/>
      <c r="W7" s="132" t="str">
        <f>IF(R7=S7,"-",S7)</f>
        <v>15.7</v>
      </c>
      <c r="X7" s="132"/>
      <c r="Y7" s="132" t="str">
        <f>IF(R7=T7,"-",T7)</f>
        <v>21.3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289</v>
      </c>
      <c r="G8" s="27" t="s">
        <v>290</v>
      </c>
      <c r="H8" s="27" t="s">
        <v>197</v>
      </c>
      <c r="I8" s="27" t="s">
        <v>283</v>
      </c>
      <c r="J8" s="27" t="s">
        <v>291</v>
      </c>
      <c r="K8" s="27" t="s">
        <v>292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283</v>
      </c>
      <c r="S8" s="25" t="s">
        <v>289</v>
      </c>
      <c r="T8" s="69" t="s">
        <v>293</v>
      </c>
      <c r="U8" s="131" t="str">
        <f>R8</f>
        <v>24.5</v>
      </c>
      <c r="V8" s="132"/>
      <c r="W8" s="132" t="str">
        <f>IF(R8=S8,"-",S8)</f>
        <v>10.6</v>
      </c>
      <c r="X8" s="132"/>
      <c r="Y8" s="132" t="str">
        <f>IF(R8=T8,"-",T8)</f>
        <v>19.8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201</v>
      </c>
      <c r="H9" s="102" t="s">
        <v>226</v>
      </c>
      <c r="I9" s="102" t="s">
        <v>226</v>
      </c>
      <c r="J9" s="102" t="s">
        <v>201</v>
      </c>
      <c r="K9" s="102" t="s">
        <v>182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226</v>
      </c>
      <c r="T9" s="70" t="s">
        <v>182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153</v>
      </c>
      <c r="G33" s="38" t="s">
        <v>78</v>
      </c>
      <c r="H33" s="38" t="s">
        <v>78</v>
      </c>
      <c r="I33" s="38" t="s">
        <v>155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155</v>
      </c>
      <c r="S33" s="25" t="s">
        <v>153</v>
      </c>
      <c r="T33" s="69" t="s">
        <v>230</v>
      </c>
      <c r="U33" s="131" t="str">
        <f t="shared" si="1"/>
        <v>0.023</v>
      </c>
      <c r="V33" s="132"/>
      <c r="W33" s="132" t="str">
        <f t="shared" si="2"/>
        <v>0.003</v>
      </c>
      <c r="X33" s="132"/>
      <c r="Y33" s="132" t="str">
        <f t="shared" si="3"/>
        <v>0.013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153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153</v>
      </c>
      <c r="S34" s="25" t="s">
        <v>139</v>
      </c>
      <c r="T34" s="69" t="s">
        <v>139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206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206</v>
      </c>
      <c r="S35" s="25" t="s">
        <v>153</v>
      </c>
      <c r="T35" s="69" t="s">
        <v>157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207</v>
      </c>
      <c r="G37" s="38" t="s">
        <v>78</v>
      </c>
      <c r="H37" s="38" t="s">
        <v>78</v>
      </c>
      <c r="I37" s="38" t="s">
        <v>294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294</v>
      </c>
      <c r="S37" s="25" t="s">
        <v>207</v>
      </c>
      <c r="T37" s="69" t="s">
        <v>268</v>
      </c>
      <c r="U37" s="131" t="str">
        <f t="shared" si="1"/>
        <v>0.046</v>
      </c>
      <c r="V37" s="132"/>
      <c r="W37" s="132" t="str">
        <f t="shared" si="2"/>
        <v>0.010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207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207</v>
      </c>
      <c r="S38" s="25" t="s">
        <v>139</v>
      </c>
      <c r="T38" s="69" t="s">
        <v>151</v>
      </c>
      <c r="U38" s="131" t="str">
        <f t="shared" si="1"/>
        <v>0.010</v>
      </c>
      <c r="V38" s="132"/>
      <c r="W38" s="132" t="str">
        <f t="shared" si="2"/>
        <v>&lt;0.002</v>
      </c>
      <c r="X38" s="132"/>
      <c r="Y38" s="132" t="str">
        <f t="shared" si="3"/>
        <v>0.005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154</v>
      </c>
      <c r="G39" s="38" t="s">
        <v>78</v>
      </c>
      <c r="H39" s="38" t="s">
        <v>78</v>
      </c>
      <c r="I39" s="38" t="s">
        <v>233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233</v>
      </c>
      <c r="S39" s="25" t="s">
        <v>154</v>
      </c>
      <c r="T39" s="69" t="s">
        <v>207</v>
      </c>
      <c r="U39" s="131" t="str">
        <f t="shared" si="1"/>
        <v>0.015</v>
      </c>
      <c r="V39" s="132"/>
      <c r="W39" s="132" t="str">
        <f t="shared" si="2"/>
        <v>0.004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295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295</v>
      </c>
      <c r="S43" s="25" t="s">
        <v>160</v>
      </c>
      <c r="T43" s="69" t="s">
        <v>161</v>
      </c>
      <c r="U43" s="131" t="str">
        <f t="shared" si="1"/>
        <v>0.04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247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247</v>
      </c>
      <c r="S46" s="25" t="s">
        <v>247</v>
      </c>
      <c r="T46" s="69" t="s">
        <v>247</v>
      </c>
      <c r="U46" s="131" t="str">
        <f t="shared" si="1"/>
        <v>12.5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152</v>
      </c>
      <c r="I47" s="27" t="s">
        <v>153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153</v>
      </c>
      <c r="S47" s="25" t="s">
        <v>138</v>
      </c>
      <c r="T47" s="69" t="s">
        <v>149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296</v>
      </c>
      <c r="G48" s="27" t="s">
        <v>297</v>
      </c>
      <c r="H48" s="27" t="s">
        <v>237</v>
      </c>
      <c r="I48" s="27" t="s">
        <v>290</v>
      </c>
      <c r="J48" s="27" t="s">
        <v>298</v>
      </c>
      <c r="K48" s="27" t="s">
        <v>271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290</v>
      </c>
      <c r="S48" s="25" t="s">
        <v>296</v>
      </c>
      <c r="T48" s="69" t="s">
        <v>210</v>
      </c>
      <c r="U48" s="131" t="str">
        <f t="shared" si="1"/>
        <v>16.3</v>
      </c>
      <c r="V48" s="132"/>
      <c r="W48" s="132" t="str">
        <f t="shared" si="2"/>
        <v>11.6</v>
      </c>
      <c r="X48" s="132"/>
      <c r="Y48" s="132" t="str">
        <f t="shared" si="3"/>
        <v>14.4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171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171</v>
      </c>
      <c r="S49" s="25" t="s">
        <v>171</v>
      </c>
      <c r="T49" s="69" t="s">
        <v>171</v>
      </c>
      <c r="U49" s="131" t="str">
        <f t="shared" si="1"/>
        <v>28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299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299</v>
      </c>
      <c r="S50" s="25" t="s">
        <v>299</v>
      </c>
      <c r="T50" s="69" t="s">
        <v>299</v>
      </c>
      <c r="U50" s="131" t="str">
        <f t="shared" si="1"/>
        <v>72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130</v>
      </c>
      <c r="H56" s="27" t="s">
        <v>132</v>
      </c>
      <c r="I56" s="27" t="s">
        <v>131</v>
      </c>
      <c r="J56" s="27" t="s">
        <v>202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182</v>
      </c>
      <c r="T56" s="69" t="s">
        <v>202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185</v>
      </c>
      <c r="H57" s="27" t="s">
        <v>218</v>
      </c>
      <c r="I57" s="27" t="s">
        <v>218</v>
      </c>
      <c r="J57" s="27" t="s">
        <v>185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6C7D-F7E7-4FBF-B7AC-FB968B19DE1F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300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46155</v>
      </c>
      <c r="H3" s="59">
        <v>46190</v>
      </c>
      <c r="I3" s="59">
        <v>46211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0.3923611111111111</v>
      </c>
      <c r="G4" s="18">
        <v>0.39097222222222222</v>
      </c>
      <c r="H4" s="18">
        <v>0.38055555555555554</v>
      </c>
      <c r="I4" s="18">
        <v>0.37847222222222227</v>
      </c>
      <c r="J4" s="18">
        <v>0.37638888888888888</v>
      </c>
      <c r="K4" s="18">
        <v>0.43402777777777773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301</v>
      </c>
      <c r="G7" s="27" t="s">
        <v>302</v>
      </c>
      <c r="H7" s="27" t="s">
        <v>120</v>
      </c>
      <c r="I7" s="27" t="s">
        <v>120</v>
      </c>
      <c r="J7" s="27" t="s">
        <v>303</v>
      </c>
      <c r="K7" s="27" t="s">
        <v>249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303</v>
      </c>
      <c r="S7" s="25" t="s">
        <v>301</v>
      </c>
      <c r="T7" s="69" t="s">
        <v>199</v>
      </c>
      <c r="U7" s="131" t="str">
        <f>R7</f>
        <v>28.0</v>
      </c>
      <c r="V7" s="132"/>
      <c r="W7" s="132" t="str">
        <f>IF(R7=S7,"-",S7)</f>
        <v>16.0</v>
      </c>
      <c r="X7" s="132"/>
      <c r="Y7" s="132" t="str">
        <f>IF(R7=T7,"-",T7)</f>
        <v>22.6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269</v>
      </c>
      <c r="G8" s="27" t="s">
        <v>212</v>
      </c>
      <c r="H8" s="27" t="s">
        <v>248</v>
      </c>
      <c r="I8" s="27" t="s">
        <v>198</v>
      </c>
      <c r="J8" s="27" t="s">
        <v>304</v>
      </c>
      <c r="K8" s="27" t="s">
        <v>198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304</v>
      </c>
      <c r="S8" s="25" t="s">
        <v>269</v>
      </c>
      <c r="T8" s="69" t="s">
        <v>126</v>
      </c>
      <c r="U8" s="131" t="str">
        <f>R8</f>
        <v>28.2</v>
      </c>
      <c r="V8" s="132"/>
      <c r="W8" s="132" t="str">
        <f>IF(R8=S8,"-",S8)</f>
        <v>11.5</v>
      </c>
      <c r="X8" s="132"/>
      <c r="Y8" s="132" t="str">
        <f>IF(R8=T8,"-",T8)</f>
        <v>21.2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183</v>
      </c>
      <c r="G9" s="102" t="s">
        <v>201</v>
      </c>
      <c r="H9" s="102" t="s">
        <v>201</v>
      </c>
      <c r="I9" s="102" t="s">
        <v>201</v>
      </c>
      <c r="J9" s="102" t="s">
        <v>201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201</v>
      </c>
      <c r="T9" s="70" t="s">
        <v>201</v>
      </c>
      <c r="U9" s="133" t="str">
        <f>R9</f>
        <v>0.5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228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228</v>
      </c>
      <c r="S33" s="25" t="s">
        <v>152</v>
      </c>
      <c r="T33" s="69" t="s">
        <v>229</v>
      </c>
      <c r="U33" s="131" t="str">
        <f t="shared" si="1"/>
        <v>0.021</v>
      </c>
      <c r="V33" s="132"/>
      <c r="W33" s="132" t="str">
        <f t="shared" si="2"/>
        <v>0.002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305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305</v>
      </c>
      <c r="S34" s="25" t="s">
        <v>139</v>
      </c>
      <c r="T34" s="69" t="s">
        <v>154</v>
      </c>
      <c r="U34" s="131" t="str">
        <f t="shared" si="1"/>
        <v>0.007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206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206</v>
      </c>
      <c r="S35" s="25" t="s">
        <v>153</v>
      </c>
      <c r="T35" s="69" t="s">
        <v>157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206</v>
      </c>
      <c r="G37" s="38" t="s">
        <v>78</v>
      </c>
      <c r="H37" s="38" t="s">
        <v>78</v>
      </c>
      <c r="I37" s="38" t="s">
        <v>253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253</v>
      </c>
      <c r="S37" s="25" t="s">
        <v>206</v>
      </c>
      <c r="T37" s="69" t="s">
        <v>204</v>
      </c>
      <c r="U37" s="131" t="str">
        <f t="shared" si="1"/>
        <v>0.043</v>
      </c>
      <c r="V37" s="132"/>
      <c r="W37" s="132" t="str">
        <f t="shared" si="2"/>
        <v>0.008</v>
      </c>
      <c r="X37" s="132"/>
      <c r="Y37" s="132" t="str">
        <f t="shared" si="3"/>
        <v>0.026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153</v>
      </c>
      <c r="G39" s="38" t="s">
        <v>78</v>
      </c>
      <c r="H39" s="38" t="s">
        <v>78</v>
      </c>
      <c r="I39" s="38" t="s">
        <v>156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156</v>
      </c>
      <c r="S39" s="25" t="s">
        <v>153</v>
      </c>
      <c r="T39" s="69" t="s">
        <v>206</v>
      </c>
      <c r="U39" s="131" t="str">
        <f t="shared" si="1"/>
        <v>0.014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295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295</v>
      </c>
      <c r="S43" s="25" t="s">
        <v>160</v>
      </c>
      <c r="T43" s="69" t="s">
        <v>161</v>
      </c>
      <c r="U43" s="131" t="str">
        <f t="shared" si="1"/>
        <v>0.04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306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306</v>
      </c>
      <c r="S46" s="25" t="s">
        <v>306</v>
      </c>
      <c r="T46" s="69" t="s">
        <v>306</v>
      </c>
      <c r="U46" s="131" t="str">
        <f t="shared" si="1"/>
        <v>12.4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152</v>
      </c>
      <c r="H47" s="27" t="s">
        <v>152</v>
      </c>
      <c r="I47" s="27" t="s">
        <v>153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153</v>
      </c>
      <c r="S47" s="25" t="s">
        <v>138</v>
      </c>
      <c r="T47" s="69" t="s">
        <v>149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269</v>
      </c>
      <c r="G48" s="27" t="s">
        <v>241</v>
      </c>
      <c r="H48" s="27" t="s">
        <v>125</v>
      </c>
      <c r="I48" s="27" t="s">
        <v>290</v>
      </c>
      <c r="J48" s="27" t="s">
        <v>166</v>
      </c>
      <c r="K48" s="27" t="s">
        <v>257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290</v>
      </c>
      <c r="S48" s="25" t="s">
        <v>269</v>
      </c>
      <c r="T48" s="69" t="s">
        <v>214</v>
      </c>
      <c r="U48" s="131" t="str">
        <f t="shared" si="1"/>
        <v>16.3</v>
      </c>
      <c r="V48" s="132"/>
      <c r="W48" s="132" t="str">
        <f t="shared" si="2"/>
        <v>11.5</v>
      </c>
      <c r="X48" s="132"/>
      <c r="Y48" s="132" t="str">
        <f t="shared" si="3"/>
        <v>14.3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242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242</v>
      </c>
      <c r="S49" s="25" t="s">
        <v>242</v>
      </c>
      <c r="T49" s="69" t="s">
        <v>242</v>
      </c>
      <c r="U49" s="131" t="str">
        <f t="shared" si="1"/>
        <v>29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307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307</v>
      </c>
      <c r="S50" s="25" t="s">
        <v>307</v>
      </c>
      <c r="T50" s="69" t="s">
        <v>307</v>
      </c>
      <c r="U50" s="131" t="str">
        <f t="shared" si="1"/>
        <v>66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177</v>
      </c>
      <c r="I52" s="27" t="s">
        <v>177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183</v>
      </c>
      <c r="H56" s="27" t="s">
        <v>133</v>
      </c>
      <c r="I56" s="27" t="s">
        <v>131</v>
      </c>
      <c r="J56" s="27" t="s">
        <v>130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182</v>
      </c>
      <c r="T56" s="69" t="s">
        <v>130</v>
      </c>
      <c r="U56" s="131" t="str">
        <f t="shared" si="1"/>
        <v>0.9</v>
      </c>
      <c r="V56" s="132"/>
      <c r="W56" s="132" t="str">
        <f t="shared" si="2"/>
        <v>0.3</v>
      </c>
      <c r="X56" s="132"/>
      <c r="Y56" s="132" t="str">
        <f t="shared" si="3"/>
        <v>0.6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217</v>
      </c>
      <c r="G57" s="27" t="s">
        <v>185</v>
      </c>
      <c r="H57" s="27" t="s">
        <v>185</v>
      </c>
      <c r="I57" s="27" t="s">
        <v>218</v>
      </c>
      <c r="J57" s="27" t="s">
        <v>218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217</v>
      </c>
      <c r="T57" s="69" t="s">
        <v>185</v>
      </c>
      <c r="U57" s="131" t="str">
        <f t="shared" si="1"/>
        <v>7.6</v>
      </c>
      <c r="V57" s="132"/>
      <c r="W57" s="132" t="str">
        <f t="shared" si="2"/>
        <v>7.3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130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130</v>
      </c>
      <c r="S60" s="25" t="s">
        <v>187</v>
      </c>
      <c r="T60" s="69" t="s">
        <v>187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D1E4A-7B64-47E1-8325-92C1629A7059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308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0.375</v>
      </c>
      <c r="G4" s="18">
        <v>0.3756944444444445</v>
      </c>
      <c r="H4" s="18">
        <v>0.37152777777777773</v>
      </c>
      <c r="I4" s="18">
        <v>0.375</v>
      </c>
      <c r="J4" s="18">
        <v>0.37916666666666665</v>
      </c>
      <c r="K4" s="18">
        <v>0.375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115</v>
      </c>
      <c r="H5" s="24" t="s">
        <v>115</v>
      </c>
      <c r="I5" s="24" t="s">
        <v>114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162</v>
      </c>
      <c r="G7" s="27" t="s">
        <v>221</v>
      </c>
      <c r="H7" s="27" t="s">
        <v>221</v>
      </c>
      <c r="I7" s="27" t="s">
        <v>128</v>
      </c>
      <c r="J7" s="27" t="s">
        <v>249</v>
      </c>
      <c r="K7" s="27" t="s">
        <v>194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249</v>
      </c>
      <c r="S7" s="25" t="s">
        <v>162</v>
      </c>
      <c r="T7" s="69" t="s">
        <v>309</v>
      </c>
      <c r="U7" s="131" t="str">
        <f>R7</f>
        <v>25.0</v>
      </c>
      <c r="V7" s="132"/>
      <c r="W7" s="132" t="str">
        <f>IF(R7=S7,"-",S7)</f>
        <v>8.8</v>
      </c>
      <c r="X7" s="132"/>
      <c r="Y7" s="132" t="str">
        <f>IF(R7=T7,"-",T7)</f>
        <v>20.0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195</v>
      </c>
      <c r="G8" s="27" t="s">
        <v>310</v>
      </c>
      <c r="H8" s="27" t="s">
        <v>309</v>
      </c>
      <c r="I8" s="27" t="s">
        <v>311</v>
      </c>
      <c r="J8" s="27" t="s">
        <v>248</v>
      </c>
      <c r="K8" s="27" t="s">
        <v>312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312</v>
      </c>
      <c r="S8" s="25" t="s">
        <v>195</v>
      </c>
      <c r="T8" s="69" t="s">
        <v>284</v>
      </c>
      <c r="U8" s="131" t="str">
        <f>R8</f>
        <v>23.3</v>
      </c>
      <c r="V8" s="132"/>
      <c r="W8" s="132" t="str">
        <f>IF(R8=S8,"-",S8)</f>
        <v>9.0</v>
      </c>
      <c r="X8" s="132"/>
      <c r="Y8" s="132" t="str">
        <f>IF(R8=T8,"-",T8)</f>
        <v>18.6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201</v>
      </c>
      <c r="H9" s="102" t="s">
        <v>183</v>
      </c>
      <c r="I9" s="102" t="s">
        <v>183</v>
      </c>
      <c r="J9" s="102" t="s">
        <v>130</v>
      </c>
      <c r="K9" s="102" t="s">
        <v>130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201</v>
      </c>
      <c r="T9" s="70" t="s">
        <v>183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313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313</v>
      </c>
      <c r="S33" s="25" t="s">
        <v>152</v>
      </c>
      <c r="T33" s="69" t="s">
        <v>207</v>
      </c>
      <c r="U33" s="131" t="str">
        <f t="shared" si="1"/>
        <v>0.017</v>
      </c>
      <c r="V33" s="132"/>
      <c r="W33" s="132" t="str">
        <f t="shared" si="2"/>
        <v>0.002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207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207</v>
      </c>
      <c r="S34" s="25" t="s">
        <v>139</v>
      </c>
      <c r="T34" s="69" t="s">
        <v>151</v>
      </c>
      <c r="U34" s="131" t="str">
        <f t="shared" si="1"/>
        <v>0.010</v>
      </c>
      <c r="V34" s="132"/>
      <c r="W34" s="132" t="str">
        <f t="shared" si="2"/>
        <v>&lt;0.002</v>
      </c>
      <c r="X34" s="132"/>
      <c r="Y34" s="132" t="str">
        <f t="shared" si="3"/>
        <v>0.005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157</v>
      </c>
      <c r="S35" s="25" t="s">
        <v>153</v>
      </c>
      <c r="T35" s="69" t="s">
        <v>154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206</v>
      </c>
      <c r="G37" s="38" t="s">
        <v>78</v>
      </c>
      <c r="H37" s="38" t="s">
        <v>78</v>
      </c>
      <c r="I37" s="38" t="s">
        <v>314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314</v>
      </c>
      <c r="S37" s="25" t="s">
        <v>206</v>
      </c>
      <c r="T37" s="69" t="s">
        <v>287</v>
      </c>
      <c r="U37" s="131" t="str">
        <f t="shared" si="1"/>
        <v>0.035</v>
      </c>
      <c r="V37" s="132"/>
      <c r="W37" s="132" t="str">
        <f t="shared" si="2"/>
        <v>0.008</v>
      </c>
      <c r="X37" s="132"/>
      <c r="Y37" s="132" t="str">
        <f t="shared" si="3"/>
        <v>0.022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153</v>
      </c>
      <c r="G39" s="38" t="s">
        <v>78</v>
      </c>
      <c r="H39" s="38" t="s">
        <v>78</v>
      </c>
      <c r="I39" s="38" t="s">
        <v>229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229</v>
      </c>
      <c r="S39" s="25" t="s">
        <v>153</v>
      </c>
      <c r="T39" s="69" t="s">
        <v>206</v>
      </c>
      <c r="U39" s="131" t="str">
        <f t="shared" si="1"/>
        <v>0.012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161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235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235</v>
      </c>
      <c r="S46" s="25" t="s">
        <v>235</v>
      </c>
      <c r="T46" s="69" t="s">
        <v>235</v>
      </c>
      <c r="U46" s="131" t="str">
        <f t="shared" si="1"/>
        <v>12.3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152</v>
      </c>
      <c r="I47" s="27" t="s">
        <v>153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153</v>
      </c>
      <c r="S47" s="25" t="s">
        <v>138</v>
      </c>
      <c r="T47" s="69" t="s">
        <v>149</v>
      </c>
      <c r="U47" s="131" t="str">
        <f t="shared" si="1"/>
        <v>0.003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247</v>
      </c>
      <c r="G48" s="27" t="s">
        <v>196</v>
      </c>
      <c r="H48" s="27" t="s">
        <v>237</v>
      </c>
      <c r="I48" s="27" t="s">
        <v>211</v>
      </c>
      <c r="J48" s="27" t="s">
        <v>315</v>
      </c>
      <c r="K48" s="27" t="s">
        <v>272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196</v>
      </c>
      <c r="S48" s="25" t="s">
        <v>247</v>
      </c>
      <c r="T48" s="69" t="s">
        <v>166</v>
      </c>
      <c r="U48" s="131" t="str">
        <f t="shared" si="1"/>
        <v>16.9</v>
      </c>
      <c r="V48" s="132"/>
      <c r="W48" s="132" t="str">
        <f t="shared" si="2"/>
        <v>12.5</v>
      </c>
      <c r="X48" s="132"/>
      <c r="Y48" s="132" t="str">
        <f t="shared" si="3"/>
        <v>14.7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215</v>
      </c>
      <c r="S49" s="25" t="s">
        <v>215</v>
      </c>
      <c r="T49" s="69" t="s">
        <v>215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316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316</v>
      </c>
      <c r="S50" s="25" t="s">
        <v>316</v>
      </c>
      <c r="T50" s="69" t="s">
        <v>316</v>
      </c>
      <c r="U50" s="131" t="str">
        <f t="shared" si="1"/>
        <v>83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177</v>
      </c>
      <c r="K52" s="27" t="s">
        <v>179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179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182</v>
      </c>
      <c r="G56" s="27" t="s">
        <v>202</v>
      </c>
      <c r="H56" s="27" t="s">
        <v>132</v>
      </c>
      <c r="I56" s="27" t="s">
        <v>132</v>
      </c>
      <c r="J56" s="27" t="s">
        <v>130</v>
      </c>
      <c r="K56" s="27" t="s">
        <v>130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182</v>
      </c>
      <c r="T56" s="69" t="s">
        <v>202</v>
      </c>
      <c r="U56" s="131" t="str">
        <f t="shared" si="1"/>
        <v>1.0</v>
      </c>
      <c r="V56" s="132"/>
      <c r="W56" s="132" t="str">
        <f t="shared" si="2"/>
        <v>0.3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218</v>
      </c>
      <c r="H57" s="27" t="s">
        <v>218</v>
      </c>
      <c r="I57" s="27" t="s">
        <v>218</v>
      </c>
      <c r="J57" s="27" t="s">
        <v>218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218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7.6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183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183</v>
      </c>
      <c r="S60" s="25" t="s">
        <v>187</v>
      </c>
      <c r="T60" s="69" t="s">
        <v>187</v>
      </c>
      <c r="U60" s="131" t="str">
        <f>R60</f>
        <v>0.5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AD5E-47EE-41E5-A016-C9D2855B13D9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317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0.37847222222222227</v>
      </c>
      <c r="G4" s="18">
        <v>0.39652777777777781</v>
      </c>
      <c r="H4" s="18">
        <v>0.38472222222222219</v>
      </c>
      <c r="I4" s="18">
        <v>0.375</v>
      </c>
      <c r="J4" s="18">
        <v>0.38680555555555557</v>
      </c>
      <c r="K4" s="18">
        <v>0.38194444444444442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115</v>
      </c>
      <c r="H5" s="24" t="s">
        <v>115</v>
      </c>
      <c r="I5" s="24" t="s">
        <v>114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318</v>
      </c>
      <c r="G7" s="27" t="s">
        <v>200</v>
      </c>
      <c r="H7" s="27" t="s">
        <v>221</v>
      </c>
      <c r="I7" s="27" t="s">
        <v>120</v>
      </c>
      <c r="J7" s="27" t="s">
        <v>120</v>
      </c>
      <c r="K7" s="27" t="s">
        <v>319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120</v>
      </c>
      <c r="S7" s="25" t="s">
        <v>318</v>
      </c>
      <c r="T7" s="69" t="s">
        <v>320</v>
      </c>
      <c r="U7" s="131" t="str">
        <f>R7</f>
        <v>24.0</v>
      </c>
      <c r="V7" s="132"/>
      <c r="W7" s="132" t="str">
        <f>IF(R7=S7,"-",S7)</f>
        <v>7.7</v>
      </c>
      <c r="X7" s="132"/>
      <c r="Y7" s="132" t="str">
        <f>IF(R7=T7,"-",T7)</f>
        <v>19.6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321</v>
      </c>
      <c r="G8" s="27" t="s">
        <v>322</v>
      </c>
      <c r="H8" s="27" t="s">
        <v>309</v>
      </c>
      <c r="I8" s="27" t="s">
        <v>221</v>
      </c>
      <c r="J8" s="27" t="s">
        <v>191</v>
      </c>
      <c r="K8" s="27" t="s">
        <v>323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191</v>
      </c>
      <c r="S8" s="25" t="s">
        <v>321</v>
      </c>
      <c r="T8" s="69" t="s">
        <v>260</v>
      </c>
      <c r="U8" s="131" t="str">
        <f>R8</f>
        <v>23.0</v>
      </c>
      <c r="V8" s="132"/>
      <c r="W8" s="132" t="str">
        <f>IF(R8=S8,"-",S8)</f>
        <v>9.8</v>
      </c>
      <c r="X8" s="132"/>
      <c r="Y8" s="132" t="str">
        <f>IF(R8=T8,"-",T8)</f>
        <v>19.0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201</v>
      </c>
      <c r="H9" s="102" t="s">
        <v>201</v>
      </c>
      <c r="I9" s="102" t="s">
        <v>201</v>
      </c>
      <c r="J9" s="102" t="s">
        <v>183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201</v>
      </c>
      <c r="T9" s="70" t="s">
        <v>201</v>
      </c>
      <c r="U9" s="133" t="str">
        <f>R9</f>
        <v>0.5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153</v>
      </c>
      <c r="G33" s="38" t="s">
        <v>78</v>
      </c>
      <c r="H33" s="38" t="s">
        <v>78</v>
      </c>
      <c r="I33" s="38" t="s">
        <v>285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285</v>
      </c>
      <c r="S33" s="25" t="s">
        <v>153</v>
      </c>
      <c r="T33" s="69" t="s">
        <v>207</v>
      </c>
      <c r="U33" s="131" t="str">
        <f t="shared" si="1"/>
        <v>0.018</v>
      </c>
      <c r="V33" s="132"/>
      <c r="W33" s="132" t="str">
        <f t="shared" si="2"/>
        <v>0.003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305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305</v>
      </c>
      <c r="S34" s="25" t="s">
        <v>139</v>
      </c>
      <c r="T34" s="69" t="s">
        <v>154</v>
      </c>
      <c r="U34" s="131" t="str">
        <f t="shared" si="1"/>
        <v>0.007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157</v>
      </c>
      <c r="S35" s="25" t="s">
        <v>153</v>
      </c>
      <c r="T35" s="69" t="s">
        <v>154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207</v>
      </c>
      <c r="G37" s="38" t="s">
        <v>78</v>
      </c>
      <c r="H37" s="38" t="s">
        <v>78</v>
      </c>
      <c r="I37" s="38" t="s">
        <v>324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324</v>
      </c>
      <c r="S37" s="25" t="s">
        <v>207</v>
      </c>
      <c r="T37" s="69" t="s">
        <v>155</v>
      </c>
      <c r="U37" s="131" t="str">
        <f t="shared" si="1"/>
        <v>0.036</v>
      </c>
      <c r="V37" s="132"/>
      <c r="W37" s="132" t="str">
        <f t="shared" si="2"/>
        <v>0.010</v>
      </c>
      <c r="X37" s="132"/>
      <c r="Y37" s="132" t="str">
        <f t="shared" si="3"/>
        <v>0.023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207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207</v>
      </c>
      <c r="S38" s="25" t="s">
        <v>139</v>
      </c>
      <c r="T38" s="69" t="s">
        <v>151</v>
      </c>
      <c r="U38" s="131" t="str">
        <f t="shared" si="1"/>
        <v>0.010</v>
      </c>
      <c r="V38" s="132"/>
      <c r="W38" s="132" t="str">
        <f t="shared" si="2"/>
        <v>&lt;0.002</v>
      </c>
      <c r="X38" s="132"/>
      <c r="Y38" s="132" t="str">
        <f t="shared" si="3"/>
        <v>0.005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154</v>
      </c>
      <c r="G39" s="38" t="s">
        <v>78</v>
      </c>
      <c r="H39" s="38" t="s">
        <v>78</v>
      </c>
      <c r="I39" s="38" t="s">
        <v>229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229</v>
      </c>
      <c r="S39" s="25" t="s">
        <v>154</v>
      </c>
      <c r="T39" s="69" t="s">
        <v>206</v>
      </c>
      <c r="U39" s="131" t="str">
        <f t="shared" si="1"/>
        <v>0.012</v>
      </c>
      <c r="V39" s="132"/>
      <c r="W39" s="132" t="str">
        <f t="shared" si="2"/>
        <v>0.004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160</v>
      </c>
      <c r="G43" s="27" t="s">
        <v>160</v>
      </c>
      <c r="H43" s="27" t="s">
        <v>161</v>
      </c>
      <c r="I43" s="27" t="s">
        <v>161</v>
      </c>
      <c r="J43" s="27" t="s">
        <v>161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161</v>
      </c>
      <c r="S43" s="25" t="s">
        <v>160</v>
      </c>
      <c r="T43" s="69" t="s">
        <v>161</v>
      </c>
      <c r="U43" s="131" t="str">
        <f t="shared" si="1"/>
        <v>0.03</v>
      </c>
      <c r="V43" s="132"/>
      <c r="W43" s="132" t="str">
        <f t="shared" si="2"/>
        <v>0.02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163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163</v>
      </c>
      <c r="S46" s="25" t="s">
        <v>163</v>
      </c>
      <c r="T46" s="69" t="s">
        <v>163</v>
      </c>
      <c r="U46" s="131" t="str">
        <f t="shared" si="1"/>
        <v>12.1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149</v>
      </c>
      <c r="I47" s="27" t="s">
        <v>152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138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239</v>
      </c>
      <c r="G48" s="27" t="s">
        <v>325</v>
      </c>
      <c r="H48" s="27" t="s">
        <v>297</v>
      </c>
      <c r="I48" s="27" t="s">
        <v>212</v>
      </c>
      <c r="J48" s="27" t="s">
        <v>275</v>
      </c>
      <c r="K48" s="27" t="s">
        <v>326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325</v>
      </c>
      <c r="S48" s="25" t="s">
        <v>239</v>
      </c>
      <c r="T48" s="69" t="s">
        <v>213</v>
      </c>
      <c r="U48" s="131" t="str">
        <f t="shared" si="1"/>
        <v>16.5</v>
      </c>
      <c r="V48" s="132"/>
      <c r="W48" s="132" t="str">
        <f t="shared" si="2"/>
        <v>12.7</v>
      </c>
      <c r="X48" s="132"/>
      <c r="Y48" s="132" t="str">
        <f t="shared" si="3"/>
        <v>14.6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215</v>
      </c>
      <c r="S49" s="25" t="s">
        <v>215</v>
      </c>
      <c r="T49" s="69" t="s">
        <v>215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327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327</v>
      </c>
      <c r="S50" s="25" t="s">
        <v>327</v>
      </c>
      <c r="T50" s="69" t="s">
        <v>327</v>
      </c>
      <c r="U50" s="131" t="str">
        <f t="shared" si="1"/>
        <v>71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177</v>
      </c>
      <c r="K52" s="27" t="s">
        <v>179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177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180</v>
      </c>
      <c r="T53" s="69" t="s">
        <v>180</v>
      </c>
      <c r="U53" s="131" t="str">
        <f t="shared" si="1"/>
        <v>0.000002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202</v>
      </c>
      <c r="H56" s="27" t="s">
        <v>131</v>
      </c>
      <c r="I56" s="27" t="s">
        <v>131</v>
      </c>
      <c r="J56" s="27" t="s">
        <v>130</v>
      </c>
      <c r="K56" s="27" t="s">
        <v>130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201</v>
      </c>
      <c r="T56" s="69" t="s">
        <v>202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185</v>
      </c>
      <c r="H57" s="27" t="s">
        <v>185</v>
      </c>
      <c r="I57" s="27" t="s">
        <v>185</v>
      </c>
      <c r="J57" s="27" t="s">
        <v>185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A6F4-F1F3-4BCE-ACF9-F2A77C6BF8E3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328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0.3833333333333333</v>
      </c>
      <c r="G4" s="18">
        <v>0.3840277777777778</v>
      </c>
      <c r="H4" s="18">
        <v>0.38263888888888892</v>
      </c>
      <c r="I4" s="18">
        <v>0.38194444444444442</v>
      </c>
      <c r="J4" s="18">
        <v>0.3888888888888889</v>
      </c>
      <c r="K4" s="18">
        <v>0.37847222222222227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115</v>
      </c>
      <c r="H5" s="24" t="s">
        <v>115</v>
      </c>
      <c r="I5" s="24" t="s">
        <v>114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269</v>
      </c>
      <c r="G7" s="27" t="s">
        <v>251</v>
      </c>
      <c r="H7" s="27" t="s">
        <v>197</v>
      </c>
      <c r="I7" s="27" t="s">
        <v>120</v>
      </c>
      <c r="J7" s="27" t="s">
        <v>198</v>
      </c>
      <c r="K7" s="27" t="s">
        <v>128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198</v>
      </c>
      <c r="S7" s="25" t="s">
        <v>269</v>
      </c>
      <c r="T7" s="69" t="s">
        <v>282</v>
      </c>
      <c r="U7" s="131" t="str">
        <f>R7</f>
        <v>25.5</v>
      </c>
      <c r="V7" s="132"/>
      <c r="W7" s="132" t="str">
        <f>IF(R7=S7,"-",S7)</f>
        <v>11.5</v>
      </c>
      <c r="X7" s="132"/>
      <c r="Y7" s="132" t="str">
        <f>IF(R7=T7,"-",T7)</f>
        <v>20.7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329</v>
      </c>
      <c r="G8" s="27" t="s">
        <v>325</v>
      </c>
      <c r="H8" s="27" t="s">
        <v>311</v>
      </c>
      <c r="I8" s="27" t="s">
        <v>126</v>
      </c>
      <c r="J8" s="27" t="s">
        <v>191</v>
      </c>
      <c r="K8" s="27" t="s">
        <v>118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191</v>
      </c>
      <c r="S8" s="25" t="s">
        <v>329</v>
      </c>
      <c r="T8" s="69" t="s">
        <v>330</v>
      </c>
      <c r="U8" s="131" t="str">
        <f>R8</f>
        <v>23.0</v>
      </c>
      <c r="V8" s="132"/>
      <c r="W8" s="132" t="str">
        <f>IF(R8=S8,"-",S8)</f>
        <v>9.5</v>
      </c>
      <c r="X8" s="132"/>
      <c r="Y8" s="132" t="str">
        <f>IF(R8=T8,"-",T8)</f>
        <v>18.9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130</v>
      </c>
      <c r="G9" s="102" t="s">
        <v>183</v>
      </c>
      <c r="H9" s="102" t="s">
        <v>201</v>
      </c>
      <c r="I9" s="102" t="s">
        <v>201</v>
      </c>
      <c r="J9" s="102" t="s">
        <v>130</v>
      </c>
      <c r="K9" s="102" t="s">
        <v>130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201</v>
      </c>
      <c r="T9" s="70" t="s">
        <v>183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0.5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154</v>
      </c>
      <c r="G33" s="38" t="s">
        <v>78</v>
      </c>
      <c r="H33" s="38" t="s">
        <v>78</v>
      </c>
      <c r="I33" s="38" t="s">
        <v>252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252</v>
      </c>
      <c r="S33" s="25" t="s">
        <v>154</v>
      </c>
      <c r="T33" s="69" t="s">
        <v>229</v>
      </c>
      <c r="U33" s="131" t="str">
        <f t="shared" si="1"/>
        <v>0.020</v>
      </c>
      <c r="V33" s="132"/>
      <c r="W33" s="132" t="str">
        <f t="shared" si="2"/>
        <v>0.004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153</v>
      </c>
      <c r="G34" s="38" t="s">
        <v>78</v>
      </c>
      <c r="H34" s="38" t="s">
        <v>78</v>
      </c>
      <c r="I34" s="38" t="s">
        <v>150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150</v>
      </c>
      <c r="S34" s="25" t="s">
        <v>153</v>
      </c>
      <c r="T34" s="69" t="s">
        <v>157</v>
      </c>
      <c r="U34" s="131" t="str">
        <f t="shared" si="1"/>
        <v>0.009</v>
      </c>
      <c r="V34" s="132"/>
      <c r="W34" s="132" t="str">
        <f t="shared" si="2"/>
        <v>0.003</v>
      </c>
      <c r="X34" s="132"/>
      <c r="Y34" s="132" t="str">
        <f t="shared" si="3"/>
        <v>0.006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157</v>
      </c>
      <c r="S35" s="25" t="s">
        <v>153</v>
      </c>
      <c r="T35" s="69" t="s">
        <v>154</v>
      </c>
      <c r="U35" s="131" t="str">
        <f t="shared" si="1"/>
        <v>0.006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203</v>
      </c>
      <c r="G37" s="38" t="s">
        <v>78</v>
      </c>
      <c r="H37" s="38" t="s">
        <v>78</v>
      </c>
      <c r="I37" s="38" t="s">
        <v>331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331</v>
      </c>
      <c r="S37" s="25" t="s">
        <v>203</v>
      </c>
      <c r="T37" s="69" t="s">
        <v>332</v>
      </c>
      <c r="U37" s="131" t="str">
        <f t="shared" si="1"/>
        <v>0.039</v>
      </c>
      <c r="V37" s="132"/>
      <c r="W37" s="132" t="str">
        <f t="shared" si="2"/>
        <v>0.011</v>
      </c>
      <c r="X37" s="132"/>
      <c r="Y37" s="132" t="str">
        <f t="shared" si="3"/>
        <v>0.025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154</v>
      </c>
      <c r="G38" s="38" t="s">
        <v>78</v>
      </c>
      <c r="H38" s="38" t="s">
        <v>78</v>
      </c>
      <c r="I38" s="38" t="s">
        <v>203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203</v>
      </c>
      <c r="S38" s="25" t="s">
        <v>154</v>
      </c>
      <c r="T38" s="69" t="s">
        <v>206</v>
      </c>
      <c r="U38" s="131" t="str">
        <f t="shared" si="1"/>
        <v>0.011</v>
      </c>
      <c r="V38" s="132"/>
      <c r="W38" s="132" t="str">
        <f t="shared" si="2"/>
        <v>0.004</v>
      </c>
      <c r="X38" s="132"/>
      <c r="Y38" s="132" t="str">
        <f t="shared" si="3"/>
        <v>0.008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154</v>
      </c>
      <c r="G39" s="38" t="s">
        <v>78</v>
      </c>
      <c r="H39" s="38" t="s">
        <v>78</v>
      </c>
      <c r="I39" s="38" t="s">
        <v>230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230</v>
      </c>
      <c r="S39" s="25" t="s">
        <v>154</v>
      </c>
      <c r="T39" s="69" t="s">
        <v>206</v>
      </c>
      <c r="U39" s="131" t="str">
        <f t="shared" si="1"/>
        <v>0.013</v>
      </c>
      <c r="V39" s="132"/>
      <c r="W39" s="132" t="str">
        <f t="shared" si="2"/>
        <v>0.004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234</v>
      </c>
      <c r="G43" s="27" t="s">
        <v>160</v>
      </c>
      <c r="H43" s="27" t="s">
        <v>161</v>
      </c>
      <c r="I43" s="27" t="s">
        <v>161</v>
      </c>
      <c r="J43" s="27" t="s">
        <v>295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295</v>
      </c>
      <c r="S43" s="25" t="s">
        <v>234</v>
      </c>
      <c r="T43" s="69" t="s">
        <v>161</v>
      </c>
      <c r="U43" s="131" t="str">
        <f t="shared" si="1"/>
        <v>0.04</v>
      </c>
      <c r="V43" s="132"/>
      <c r="W43" s="132" t="str">
        <f t="shared" si="2"/>
        <v>0.01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234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234</v>
      </c>
      <c r="S44" s="25" t="s">
        <v>159</v>
      </c>
      <c r="T44" s="69" t="s">
        <v>159</v>
      </c>
      <c r="U44" s="131" t="str">
        <f t="shared" si="1"/>
        <v>0.01</v>
      </c>
      <c r="V44" s="132"/>
      <c r="W44" s="132" t="str">
        <f t="shared" si="2"/>
        <v>&lt;0.01</v>
      </c>
      <c r="X44" s="132"/>
      <c r="Y44" s="132" t="str">
        <f t="shared" si="3"/>
        <v>&lt;0.01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264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264</v>
      </c>
      <c r="S46" s="25" t="s">
        <v>264</v>
      </c>
      <c r="T46" s="69" t="s">
        <v>264</v>
      </c>
      <c r="U46" s="131" t="str">
        <f t="shared" si="1"/>
        <v>12.0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152</v>
      </c>
      <c r="I47" s="27" t="s">
        <v>152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149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239</v>
      </c>
      <c r="G48" s="27" t="s">
        <v>290</v>
      </c>
      <c r="H48" s="27" t="s">
        <v>301</v>
      </c>
      <c r="I48" s="27" t="s">
        <v>333</v>
      </c>
      <c r="J48" s="27" t="s">
        <v>334</v>
      </c>
      <c r="K48" s="27" t="s">
        <v>326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290</v>
      </c>
      <c r="S48" s="25" t="s">
        <v>239</v>
      </c>
      <c r="T48" s="69" t="s">
        <v>210</v>
      </c>
      <c r="U48" s="131" t="str">
        <f t="shared" si="1"/>
        <v>16.3</v>
      </c>
      <c r="V48" s="132"/>
      <c r="W48" s="132" t="str">
        <f t="shared" si="2"/>
        <v>12.7</v>
      </c>
      <c r="X48" s="132"/>
      <c r="Y48" s="132" t="str">
        <f t="shared" si="3"/>
        <v>14.4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215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215</v>
      </c>
      <c r="S49" s="25" t="s">
        <v>215</v>
      </c>
      <c r="T49" s="69" t="s">
        <v>215</v>
      </c>
      <c r="U49" s="131" t="str">
        <f t="shared" si="1"/>
        <v>27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299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299</v>
      </c>
      <c r="S50" s="25" t="s">
        <v>299</v>
      </c>
      <c r="T50" s="69" t="s">
        <v>299</v>
      </c>
      <c r="U50" s="131" t="str">
        <f t="shared" si="1"/>
        <v>72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179</v>
      </c>
      <c r="I53" s="27" t="s">
        <v>177</v>
      </c>
      <c r="J53" s="27" t="s">
        <v>179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177</v>
      </c>
      <c r="S53" s="25" t="s">
        <v>180</v>
      </c>
      <c r="T53" s="69" t="s">
        <v>180</v>
      </c>
      <c r="U53" s="131" t="str">
        <f t="shared" si="1"/>
        <v>0.000002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130</v>
      </c>
      <c r="H56" s="27" t="s">
        <v>131</v>
      </c>
      <c r="I56" s="27" t="s">
        <v>131</v>
      </c>
      <c r="J56" s="27" t="s">
        <v>130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201</v>
      </c>
      <c r="T56" s="69" t="s">
        <v>202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184</v>
      </c>
      <c r="H57" s="27" t="s">
        <v>218</v>
      </c>
      <c r="I57" s="27" t="s">
        <v>185</v>
      </c>
      <c r="J57" s="27" t="s">
        <v>185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73B80-0B5A-447C-827C-85A232837D0B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335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0.39583333333333331</v>
      </c>
      <c r="G4" s="18">
        <v>0.42083333333333334</v>
      </c>
      <c r="H4" s="18">
        <v>0.41805555555555557</v>
      </c>
      <c r="I4" s="18">
        <v>0.39583333333333331</v>
      </c>
      <c r="J4" s="18">
        <v>0.4201388888888889</v>
      </c>
      <c r="K4" s="18">
        <v>0.40763888888888888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115</v>
      </c>
      <c r="H5" s="24" t="s">
        <v>115</v>
      </c>
      <c r="I5" s="24" t="s">
        <v>114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336</v>
      </c>
      <c r="G7" s="27" t="s">
        <v>118</v>
      </c>
      <c r="H7" s="27" t="s">
        <v>249</v>
      </c>
      <c r="I7" s="27" t="s">
        <v>303</v>
      </c>
      <c r="J7" s="27" t="s">
        <v>337</v>
      </c>
      <c r="K7" s="27" t="s">
        <v>191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337</v>
      </c>
      <c r="S7" s="25" t="s">
        <v>336</v>
      </c>
      <c r="T7" s="69" t="s">
        <v>199</v>
      </c>
      <c r="U7" s="131" t="str">
        <f>R7</f>
        <v>28.5</v>
      </c>
      <c r="V7" s="132"/>
      <c r="W7" s="132" t="str">
        <f>IF(R7=S7,"-",S7)</f>
        <v>8.5</v>
      </c>
      <c r="X7" s="132"/>
      <c r="Y7" s="132" t="str">
        <f>IF(R7=T7,"-",T7)</f>
        <v>22.6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338</v>
      </c>
      <c r="G8" s="27" t="s">
        <v>128</v>
      </c>
      <c r="H8" s="27" t="s">
        <v>291</v>
      </c>
      <c r="I8" s="27" t="s">
        <v>198</v>
      </c>
      <c r="J8" s="27" t="s">
        <v>198</v>
      </c>
      <c r="K8" s="27" t="s">
        <v>198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198</v>
      </c>
      <c r="S8" s="25" t="s">
        <v>338</v>
      </c>
      <c r="T8" s="69" t="s">
        <v>339</v>
      </c>
      <c r="U8" s="131" t="str">
        <f>R8</f>
        <v>25.5</v>
      </c>
      <c r="V8" s="132"/>
      <c r="W8" s="132" t="str">
        <f>IF(R8=S8,"-",S8)</f>
        <v>11.4</v>
      </c>
      <c r="X8" s="132"/>
      <c r="Y8" s="132" t="str">
        <f>IF(R8=T8,"-",T8)</f>
        <v>22.2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183</v>
      </c>
      <c r="G9" s="102" t="s">
        <v>201</v>
      </c>
      <c r="H9" s="102" t="s">
        <v>182</v>
      </c>
      <c r="I9" s="102" t="s">
        <v>226</v>
      </c>
      <c r="J9" s="102" t="s">
        <v>201</v>
      </c>
      <c r="K9" s="102" t="s">
        <v>226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226</v>
      </c>
      <c r="T9" s="70" t="s">
        <v>182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287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287</v>
      </c>
      <c r="S33" s="25" t="s">
        <v>151</v>
      </c>
      <c r="T33" s="69" t="s">
        <v>156</v>
      </c>
      <c r="U33" s="131" t="str">
        <f t="shared" si="1"/>
        <v>0.022</v>
      </c>
      <c r="V33" s="132"/>
      <c r="W33" s="132" t="str">
        <f t="shared" si="2"/>
        <v>0.005</v>
      </c>
      <c r="X33" s="132"/>
      <c r="Y33" s="132" t="str">
        <f t="shared" si="3"/>
        <v>0.014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153</v>
      </c>
      <c r="G34" s="38" t="s">
        <v>78</v>
      </c>
      <c r="H34" s="38" t="s">
        <v>78</v>
      </c>
      <c r="I34" s="38" t="s">
        <v>154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154</v>
      </c>
      <c r="S34" s="25" t="s">
        <v>153</v>
      </c>
      <c r="T34" s="69" t="s">
        <v>154</v>
      </c>
      <c r="U34" s="131" t="str">
        <f t="shared" si="1"/>
        <v>0.004</v>
      </c>
      <c r="V34" s="132"/>
      <c r="W34" s="132" t="str">
        <f t="shared" si="2"/>
        <v>0.003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154</v>
      </c>
      <c r="G35" s="38" t="s">
        <v>78</v>
      </c>
      <c r="H35" s="38" t="s">
        <v>78</v>
      </c>
      <c r="I35" s="38" t="s">
        <v>305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305</v>
      </c>
      <c r="S35" s="25" t="s">
        <v>154</v>
      </c>
      <c r="T35" s="69" t="s">
        <v>157</v>
      </c>
      <c r="U35" s="131" t="str">
        <f t="shared" si="1"/>
        <v>0.007</v>
      </c>
      <c r="V35" s="132"/>
      <c r="W35" s="132" t="str">
        <f t="shared" si="2"/>
        <v>0.004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156</v>
      </c>
      <c r="G37" s="38" t="s">
        <v>78</v>
      </c>
      <c r="H37" s="38" t="s">
        <v>78</v>
      </c>
      <c r="I37" s="38" t="s">
        <v>340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340</v>
      </c>
      <c r="S37" s="25" t="s">
        <v>156</v>
      </c>
      <c r="T37" s="69" t="s">
        <v>268</v>
      </c>
      <c r="U37" s="131" t="str">
        <f t="shared" si="1"/>
        <v>0.042</v>
      </c>
      <c r="V37" s="132"/>
      <c r="W37" s="132" t="str">
        <f t="shared" si="2"/>
        <v>0.014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153</v>
      </c>
      <c r="G38" s="38" t="s">
        <v>78</v>
      </c>
      <c r="H38" s="38" t="s">
        <v>78</v>
      </c>
      <c r="I38" s="38" t="s">
        <v>203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203</v>
      </c>
      <c r="S38" s="25" t="s">
        <v>153</v>
      </c>
      <c r="T38" s="69" t="s">
        <v>305</v>
      </c>
      <c r="U38" s="131" t="str">
        <f t="shared" si="1"/>
        <v>0.011</v>
      </c>
      <c r="V38" s="132"/>
      <c r="W38" s="132" t="str">
        <f t="shared" si="2"/>
        <v>0.003</v>
      </c>
      <c r="X38" s="132"/>
      <c r="Y38" s="132" t="str">
        <f t="shared" si="3"/>
        <v>0.007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230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230</v>
      </c>
      <c r="S39" s="25" t="s">
        <v>151</v>
      </c>
      <c r="T39" s="69" t="s">
        <v>150</v>
      </c>
      <c r="U39" s="131" t="str">
        <f t="shared" si="1"/>
        <v>0.013</v>
      </c>
      <c r="V39" s="132"/>
      <c r="W39" s="132" t="str">
        <f t="shared" si="2"/>
        <v>0.005</v>
      </c>
      <c r="X39" s="132"/>
      <c r="Y39" s="132" t="str">
        <f t="shared" si="3"/>
        <v>0.009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234</v>
      </c>
      <c r="G43" s="27" t="s">
        <v>160</v>
      </c>
      <c r="H43" s="27" t="s">
        <v>161</v>
      </c>
      <c r="I43" s="27" t="s">
        <v>161</v>
      </c>
      <c r="J43" s="27" t="s">
        <v>295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295</v>
      </c>
      <c r="S43" s="25" t="s">
        <v>234</v>
      </c>
      <c r="T43" s="69" t="s">
        <v>161</v>
      </c>
      <c r="U43" s="131" t="str">
        <f t="shared" si="1"/>
        <v>0.04</v>
      </c>
      <c r="V43" s="132"/>
      <c r="W43" s="132" t="str">
        <f t="shared" si="2"/>
        <v>0.01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234</v>
      </c>
      <c r="G44" s="27" t="s">
        <v>234</v>
      </c>
      <c r="H44" s="27" t="s">
        <v>160</v>
      </c>
      <c r="I44" s="27" t="s">
        <v>234</v>
      </c>
      <c r="J44" s="27" t="s">
        <v>234</v>
      </c>
      <c r="K44" s="27" t="s">
        <v>234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160</v>
      </c>
      <c r="S44" s="25" t="s">
        <v>234</v>
      </c>
      <c r="T44" s="69" t="s">
        <v>234</v>
      </c>
      <c r="U44" s="131" t="str">
        <f t="shared" si="1"/>
        <v>0.02</v>
      </c>
      <c r="V44" s="132"/>
      <c r="W44" s="132" t="str">
        <f t="shared" si="2"/>
        <v>0.01</v>
      </c>
      <c r="X44" s="132"/>
      <c r="Y44" s="132" t="str">
        <f t="shared" si="3"/>
        <v>0.01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264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264</v>
      </c>
      <c r="S46" s="25" t="s">
        <v>264</v>
      </c>
      <c r="T46" s="69" t="s">
        <v>264</v>
      </c>
      <c r="U46" s="131" t="str">
        <f t="shared" si="1"/>
        <v>12.0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149</v>
      </c>
      <c r="H47" s="27" t="s">
        <v>152</v>
      </c>
      <c r="I47" s="27" t="s">
        <v>152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149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247</v>
      </c>
      <c r="G48" s="27" t="s">
        <v>237</v>
      </c>
      <c r="H48" s="27" t="s">
        <v>301</v>
      </c>
      <c r="I48" s="27" t="s">
        <v>166</v>
      </c>
      <c r="J48" s="27" t="s">
        <v>298</v>
      </c>
      <c r="K48" s="27" t="s">
        <v>257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301</v>
      </c>
      <c r="S48" s="25" t="s">
        <v>247</v>
      </c>
      <c r="T48" s="69" t="s">
        <v>214</v>
      </c>
      <c r="U48" s="131" t="str">
        <f t="shared" si="1"/>
        <v>16.0</v>
      </c>
      <c r="V48" s="132"/>
      <c r="W48" s="132" t="str">
        <f t="shared" si="2"/>
        <v>12.5</v>
      </c>
      <c r="X48" s="132"/>
      <c r="Y48" s="132" t="str">
        <f t="shared" si="3"/>
        <v>14.3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341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341</v>
      </c>
      <c r="S49" s="25" t="s">
        <v>341</v>
      </c>
      <c r="T49" s="69" t="s">
        <v>341</v>
      </c>
      <c r="U49" s="131" t="str">
        <f t="shared" si="1"/>
        <v>26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174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174</v>
      </c>
      <c r="S50" s="25" t="s">
        <v>174</v>
      </c>
      <c r="T50" s="69" t="s">
        <v>174</v>
      </c>
      <c r="U50" s="131" t="str">
        <f t="shared" si="1"/>
        <v>76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179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130</v>
      </c>
      <c r="H56" s="27" t="s">
        <v>131</v>
      </c>
      <c r="I56" s="27" t="s">
        <v>131</v>
      </c>
      <c r="J56" s="27" t="s">
        <v>202</v>
      </c>
      <c r="K56" s="27" t="s">
        <v>133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131</v>
      </c>
      <c r="S56" s="25" t="s">
        <v>201</v>
      </c>
      <c r="T56" s="69" t="s">
        <v>202</v>
      </c>
      <c r="U56" s="131" t="str">
        <f t="shared" si="1"/>
        <v>0.9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185</v>
      </c>
      <c r="H57" s="27" t="s">
        <v>218</v>
      </c>
      <c r="I57" s="27" t="s">
        <v>185</v>
      </c>
      <c r="J57" s="27" t="s">
        <v>185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130</v>
      </c>
      <c r="I60" s="27" t="s">
        <v>183</v>
      </c>
      <c r="J60" s="27" t="s">
        <v>130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130</v>
      </c>
      <c r="S60" s="25" t="s">
        <v>187</v>
      </c>
      <c r="T60" s="69" t="s">
        <v>187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C345E-CB73-4FE6-A868-E145C0359D1F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342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46162</v>
      </c>
      <c r="H3" s="59">
        <v>46197</v>
      </c>
      <c r="I3" s="59">
        <v>46204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0.41250000000000003</v>
      </c>
      <c r="G4" s="18">
        <v>0.39583333333333331</v>
      </c>
      <c r="H4" s="18">
        <v>0.39583333333333331</v>
      </c>
      <c r="I4" s="18">
        <v>0.41319444444444442</v>
      </c>
      <c r="J4" s="18">
        <v>0.39930555555555558</v>
      </c>
      <c r="K4" s="18">
        <v>0.38958333333333334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115</v>
      </c>
      <c r="H5" s="24" t="s">
        <v>115</v>
      </c>
      <c r="I5" s="24" t="s">
        <v>114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343</v>
      </c>
      <c r="G7" s="27" t="s">
        <v>128</v>
      </c>
      <c r="H7" s="27" t="s">
        <v>120</v>
      </c>
      <c r="I7" s="27" t="s">
        <v>249</v>
      </c>
      <c r="J7" s="27" t="s">
        <v>344</v>
      </c>
      <c r="K7" s="27" t="s">
        <v>248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344</v>
      </c>
      <c r="S7" s="25" t="s">
        <v>343</v>
      </c>
      <c r="T7" s="69" t="s">
        <v>248</v>
      </c>
      <c r="U7" s="131" t="str">
        <f>R7</f>
        <v>26.7</v>
      </c>
      <c r="V7" s="132"/>
      <c r="W7" s="132" t="str">
        <f>IF(R7=S7,"-",S7)</f>
        <v>10.0</v>
      </c>
      <c r="X7" s="132"/>
      <c r="Y7" s="132" t="str">
        <f>IF(R7=T7,"-",T7)</f>
        <v>21.5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195</v>
      </c>
      <c r="G8" s="27" t="s">
        <v>345</v>
      </c>
      <c r="H8" s="27" t="s">
        <v>197</v>
      </c>
      <c r="I8" s="27" t="s">
        <v>309</v>
      </c>
      <c r="J8" s="27" t="s">
        <v>118</v>
      </c>
      <c r="K8" s="27" t="s">
        <v>291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291</v>
      </c>
      <c r="S8" s="25" t="s">
        <v>195</v>
      </c>
      <c r="T8" s="69" t="s">
        <v>220</v>
      </c>
      <c r="U8" s="131" t="str">
        <f>R8</f>
        <v>23.5</v>
      </c>
      <c r="V8" s="132"/>
      <c r="W8" s="132" t="str">
        <f>IF(R8=S8,"-",S8)</f>
        <v>9.0</v>
      </c>
      <c r="X8" s="132"/>
      <c r="Y8" s="132" t="str">
        <f>IF(R8=T8,"-",T8)</f>
        <v>18.5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183</v>
      </c>
      <c r="G9" s="102" t="s">
        <v>201</v>
      </c>
      <c r="H9" s="102" t="s">
        <v>226</v>
      </c>
      <c r="I9" s="102" t="s">
        <v>226</v>
      </c>
      <c r="J9" s="102" t="s">
        <v>201</v>
      </c>
      <c r="K9" s="102" t="s">
        <v>182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226</v>
      </c>
      <c r="T9" s="70" t="s">
        <v>182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346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346</v>
      </c>
      <c r="S31" s="25" t="s">
        <v>148</v>
      </c>
      <c r="T31" s="69" t="s">
        <v>148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151</v>
      </c>
      <c r="G33" s="38" t="s">
        <v>78</v>
      </c>
      <c r="H33" s="38" t="s">
        <v>78</v>
      </c>
      <c r="I33" s="38" t="s">
        <v>332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332</v>
      </c>
      <c r="S33" s="25" t="s">
        <v>151</v>
      </c>
      <c r="T33" s="69" t="s">
        <v>233</v>
      </c>
      <c r="U33" s="131" t="str">
        <f t="shared" si="1"/>
        <v>0.025</v>
      </c>
      <c r="V33" s="132"/>
      <c r="W33" s="132" t="str">
        <f t="shared" si="2"/>
        <v>0.005</v>
      </c>
      <c r="X33" s="132"/>
      <c r="Y33" s="132" t="str">
        <f t="shared" si="3"/>
        <v>0.015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153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153</v>
      </c>
      <c r="S34" s="25" t="s">
        <v>139</v>
      </c>
      <c r="T34" s="69" t="s">
        <v>139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154</v>
      </c>
      <c r="G35" s="38" t="s">
        <v>78</v>
      </c>
      <c r="H35" s="38" t="s">
        <v>78</v>
      </c>
      <c r="I35" s="38" t="s">
        <v>305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305</v>
      </c>
      <c r="S35" s="25" t="s">
        <v>154</v>
      </c>
      <c r="T35" s="69" t="s">
        <v>157</v>
      </c>
      <c r="U35" s="131" t="str">
        <f t="shared" si="1"/>
        <v>0.007</v>
      </c>
      <c r="V35" s="132"/>
      <c r="W35" s="132" t="str">
        <f t="shared" si="2"/>
        <v>0.004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156</v>
      </c>
      <c r="G37" s="38" t="s">
        <v>78</v>
      </c>
      <c r="H37" s="38" t="s">
        <v>78</v>
      </c>
      <c r="I37" s="38" t="s">
        <v>347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347</v>
      </c>
      <c r="S37" s="25" t="s">
        <v>156</v>
      </c>
      <c r="T37" s="69" t="s">
        <v>348</v>
      </c>
      <c r="U37" s="131" t="str">
        <f t="shared" si="1"/>
        <v>0.047</v>
      </c>
      <c r="V37" s="132"/>
      <c r="W37" s="132" t="str">
        <f t="shared" si="2"/>
        <v>0.014</v>
      </c>
      <c r="X37" s="132"/>
      <c r="Y37" s="132" t="str">
        <f t="shared" si="3"/>
        <v>0.030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153</v>
      </c>
      <c r="G38" s="38" t="s">
        <v>78</v>
      </c>
      <c r="H38" s="38" t="s">
        <v>78</v>
      </c>
      <c r="I38" s="38" t="s">
        <v>229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229</v>
      </c>
      <c r="S38" s="25" t="s">
        <v>153</v>
      </c>
      <c r="T38" s="69" t="s">
        <v>206</v>
      </c>
      <c r="U38" s="131" t="str">
        <f t="shared" si="1"/>
        <v>0.012</v>
      </c>
      <c r="V38" s="132"/>
      <c r="W38" s="132" t="str">
        <f t="shared" si="2"/>
        <v>0.003</v>
      </c>
      <c r="X38" s="132"/>
      <c r="Y38" s="132" t="str">
        <f t="shared" si="3"/>
        <v>0.008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233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233</v>
      </c>
      <c r="S39" s="25" t="s">
        <v>151</v>
      </c>
      <c r="T39" s="69" t="s">
        <v>207</v>
      </c>
      <c r="U39" s="131" t="str">
        <f t="shared" si="1"/>
        <v>0.015</v>
      </c>
      <c r="V39" s="132"/>
      <c r="W39" s="132" t="str">
        <f t="shared" si="2"/>
        <v>0.005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234</v>
      </c>
      <c r="G43" s="27" t="s">
        <v>160</v>
      </c>
      <c r="H43" s="27" t="s">
        <v>161</v>
      </c>
      <c r="I43" s="27" t="s">
        <v>161</v>
      </c>
      <c r="J43" s="27" t="s">
        <v>295</v>
      </c>
      <c r="K43" s="27" t="s">
        <v>161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295</v>
      </c>
      <c r="S43" s="25" t="s">
        <v>234</v>
      </c>
      <c r="T43" s="69" t="s">
        <v>161</v>
      </c>
      <c r="U43" s="131" t="str">
        <f t="shared" si="1"/>
        <v>0.04</v>
      </c>
      <c r="V43" s="132"/>
      <c r="W43" s="132" t="str">
        <f t="shared" si="2"/>
        <v>0.01</v>
      </c>
      <c r="X43" s="132"/>
      <c r="Y43" s="132" t="str">
        <f t="shared" si="3"/>
        <v>0.03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160</v>
      </c>
      <c r="G44" s="27" t="s">
        <v>160</v>
      </c>
      <c r="H44" s="27" t="s">
        <v>160</v>
      </c>
      <c r="I44" s="27" t="s">
        <v>160</v>
      </c>
      <c r="J44" s="27" t="s">
        <v>160</v>
      </c>
      <c r="K44" s="27" t="s">
        <v>234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160</v>
      </c>
      <c r="S44" s="25" t="s">
        <v>234</v>
      </c>
      <c r="T44" s="69" t="s">
        <v>160</v>
      </c>
      <c r="U44" s="131" t="str">
        <f t="shared" si="1"/>
        <v>0.02</v>
      </c>
      <c r="V44" s="132"/>
      <c r="W44" s="132" t="str">
        <f t="shared" si="2"/>
        <v>0.01</v>
      </c>
      <c r="X44" s="132"/>
      <c r="Y44" s="132" t="str">
        <f t="shared" si="3"/>
        <v>0.02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264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264</v>
      </c>
      <c r="S46" s="25" t="s">
        <v>264</v>
      </c>
      <c r="T46" s="69" t="s">
        <v>264</v>
      </c>
      <c r="U46" s="131" t="str">
        <f t="shared" si="1"/>
        <v>12.0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152</v>
      </c>
      <c r="I47" s="27" t="s">
        <v>152</v>
      </c>
      <c r="J47" s="27" t="s">
        <v>149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152</v>
      </c>
      <c r="S47" s="25" t="s">
        <v>138</v>
      </c>
      <c r="T47" s="69" t="s">
        <v>138</v>
      </c>
      <c r="U47" s="131" t="str">
        <f t="shared" si="1"/>
        <v>0.002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247</v>
      </c>
      <c r="G48" s="27" t="s">
        <v>333</v>
      </c>
      <c r="H48" s="27" t="s">
        <v>237</v>
      </c>
      <c r="I48" s="27" t="s">
        <v>168</v>
      </c>
      <c r="J48" s="27" t="s">
        <v>298</v>
      </c>
      <c r="K48" s="27" t="s">
        <v>214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237</v>
      </c>
      <c r="S48" s="25" t="s">
        <v>247</v>
      </c>
      <c r="T48" s="69" t="s">
        <v>169</v>
      </c>
      <c r="U48" s="131" t="str">
        <f t="shared" si="1"/>
        <v>15.9</v>
      </c>
      <c r="V48" s="132"/>
      <c r="W48" s="132" t="str">
        <f t="shared" si="2"/>
        <v>12.5</v>
      </c>
      <c r="X48" s="132"/>
      <c r="Y48" s="132" t="str">
        <f t="shared" si="3"/>
        <v>14.2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341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341</v>
      </c>
      <c r="S49" s="25" t="s">
        <v>341</v>
      </c>
      <c r="T49" s="69" t="s">
        <v>341</v>
      </c>
      <c r="U49" s="131" t="str">
        <f t="shared" si="1"/>
        <v>26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258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258</v>
      </c>
      <c r="S50" s="25" t="s">
        <v>258</v>
      </c>
      <c r="T50" s="69" t="s">
        <v>258</v>
      </c>
      <c r="U50" s="131" t="str">
        <f t="shared" si="1"/>
        <v>68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178</v>
      </c>
      <c r="I52" s="27" t="s">
        <v>178</v>
      </c>
      <c r="J52" s="27" t="s">
        <v>178</v>
      </c>
      <c r="K52" s="27" t="s">
        <v>178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178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0.000003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179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183</v>
      </c>
      <c r="G56" s="27" t="s">
        <v>130</v>
      </c>
      <c r="H56" s="27" t="s">
        <v>133</v>
      </c>
      <c r="I56" s="27" t="s">
        <v>132</v>
      </c>
      <c r="J56" s="27" t="s">
        <v>202</v>
      </c>
      <c r="K56" s="27" t="s">
        <v>133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183</v>
      </c>
      <c r="T56" s="69" t="s">
        <v>202</v>
      </c>
      <c r="U56" s="131" t="str">
        <f t="shared" si="1"/>
        <v>1.0</v>
      </c>
      <c r="V56" s="132"/>
      <c r="W56" s="132" t="str">
        <f t="shared" si="2"/>
        <v>0.5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185</v>
      </c>
      <c r="H57" s="27" t="s">
        <v>218</v>
      </c>
      <c r="I57" s="27" t="s">
        <v>185</v>
      </c>
      <c r="J57" s="27" t="s">
        <v>218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218</v>
      </c>
      <c r="S57" s="25" t="s">
        <v>184</v>
      </c>
      <c r="T57" s="69" t="s">
        <v>185</v>
      </c>
      <c r="U57" s="131" t="str">
        <f t="shared" si="1"/>
        <v>7.6</v>
      </c>
      <c r="V57" s="132"/>
      <c r="W57" s="132" t="str">
        <f t="shared" si="2"/>
        <v>7.4</v>
      </c>
      <c r="X57" s="132"/>
      <c r="Y57" s="132" t="str">
        <f t="shared" si="3"/>
        <v>7.5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130</v>
      </c>
      <c r="I60" s="27" t="s">
        <v>130</v>
      </c>
      <c r="J60" s="27" t="s">
        <v>183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130</v>
      </c>
      <c r="S60" s="25" t="s">
        <v>187</v>
      </c>
      <c r="T60" s="69" t="s">
        <v>187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489A-7175-4BCE-BB4C-4DA706F7D4DB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349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46120</v>
      </c>
      <c r="G3" s="59">
        <v>46155</v>
      </c>
      <c r="H3" s="59">
        <v>46190</v>
      </c>
      <c r="I3" s="59">
        <v>46204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0.38541666666666669</v>
      </c>
      <c r="G4" s="18">
        <v>0.38541666666666669</v>
      </c>
      <c r="H4" s="18">
        <v>0.37847222222222227</v>
      </c>
      <c r="I4" s="18">
        <v>0.38194444444444442</v>
      </c>
      <c r="J4" s="18">
        <v>0.37847222222222227</v>
      </c>
      <c r="K4" s="18">
        <v>0.37222222222222223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114</v>
      </c>
      <c r="G5" s="24" t="s">
        <v>114</v>
      </c>
      <c r="H5" s="24" t="s">
        <v>114</v>
      </c>
      <c r="I5" s="24" t="s">
        <v>114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116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309</v>
      </c>
      <c r="G7" s="27" t="s">
        <v>197</v>
      </c>
      <c r="H7" s="27" t="s">
        <v>128</v>
      </c>
      <c r="I7" s="27" t="s">
        <v>128</v>
      </c>
      <c r="J7" s="27" t="s">
        <v>128</v>
      </c>
      <c r="K7" s="27" t="s">
        <v>128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128</v>
      </c>
      <c r="S7" s="25" t="s">
        <v>309</v>
      </c>
      <c r="T7" s="69" t="s">
        <v>319</v>
      </c>
      <c r="U7" s="131" t="str">
        <f>R7</f>
        <v>22.0</v>
      </c>
      <c r="V7" s="132"/>
      <c r="W7" s="132" t="str">
        <f>IF(R7=S7,"-",S7)</f>
        <v>20.0</v>
      </c>
      <c r="X7" s="132"/>
      <c r="Y7" s="132" t="str">
        <f>IF(R7=T7,"-",T7)</f>
        <v>21.4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350</v>
      </c>
      <c r="G8" s="27" t="s">
        <v>325</v>
      </c>
      <c r="H8" s="27" t="s">
        <v>221</v>
      </c>
      <c r="I8" s="27" t="s">
        <v>291</v>
      </c>
      <c r="J8" s="27" t="s">
        <v>198</v>
      </c>
      <c r="K8" s="27" t="s">
        <v>291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198</v>
      </c>
      <c r="S8" s="25" t="s">
        <v>350</v>
      </c>
      <c r="T8" s="69" t="s">
        <v>351</v>
      </c>
      <c r="U8" s="131" t="str">
        <f>R8</f>
        <v>25.5</v>
      </c>
      <c r="V8" s="132"/>
      <c r="W8" s="132" t="str">
        <f>IF(R8=S8,"-",S8)</f>
        <v>10.5</v>
      </c>
      <c r="X8" s="132"/>
      <c r="Y8" s="132" t="str">
        <f>IF(R8=T8,"-",T8)</f>
        <v>20.1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130</v>
      </c>
      <c r="G9" s="102" t="s">
        <v>183</v>
      </c>
      <c r="H9" s="102" t="s">
        <v>202</v>
      </c>
      <c r="I9" s="102" t="s">
        <v>131</v>
      </c>
      <c r="J9" s="102" t="s">
        <v>131</v>
      </c>
      <c r="K9" s="102" t="s">
        <v>132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132</v>
      </c>
      <c r="S9" s="32" t="s">
        <v>183</v>
      </c>
      <c r="T9" s="70" t="s">
        <v>133</v>
      </c>
      <c r="U9" s="133" t="str">
        <f>R9</f>
        <v>1.0</v>
      </c>
      <c r="V9" s="134"/>
      <c r="W9" s="134" t="str">
        <f>IF(LEFT(R9,1)="&lt;","-",IF(AA9=1,"-",S9))</f>
        <v>0.5</v>
      </c>
      <c r="X9" s="134"/>
      <c r="Y9" s="134" t="str">
        <f>IF(LEFT(R9,1)="&lt;","-",IF(AA9=1,"-",T9))</f>
        <v>0.8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136</v>
      </c>
      <c r="G12" s="27" t="s">
        <v>78</v>
      </c>
      <c r="H12" s="38" t="s">
        <v>78</v>
      </c>
      <c r="I12" s="27" t="s">
        <v>136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136</v>
      </c>
      <c r="S12" s="25" t="s">
        <v>136</v>
      </c>
      <c r="T12" s="69" t="s">
        <v>136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137</v>
      </c>
      <c r="G13" s="27" t="s">
        <v>78</v>
      </c>
      <c r="H13" s="38" t="s">
        <v>78</v>
      </c>
      <c r="I13" s="27" t="s">
        <v>137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137</v>
      </c>
      <c r="S13" s="25" t="s">
        <v>137</v>
      </c>
      <c r="T13" s="69" t="s">
        <v>137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138</v>
      </c>
      <c r="G14" s="27" t="s">
        <v>78</v>
      </c>
      <c r="H14" s="38" t="s">
        <v>78</v>
      </c>
      <c r="I14" s="27" t="s">
        <v>138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138</v>
      </c>
      <c r="S14" s="25" t="s">
        <v>138</v>
      </c>
      <c r="T14" s="69" t="s">
        <v>138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138</v>
      </c>
      <c r="G16" s="27" t="s">
        <v>78</v>
      </c>
      <c r="H16" s="38" t="s">
        <v>78</v>
      </c>
      <c r="I16" s="27" t="s">
        <v>138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138</v>
      </c>
      <c r="S16" s="25" t="s">
        <v>138</v>
      </c>
      <c r="T16" s="69" t="s">
        <v>138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140</v>
      </c>
      <c r="G18" s="27" t="s">
        <v>78</v>
      </c>
      <c r="H18" s="38" t="s">
        <v>78</v>
      </c>
      <c r="I18" s="27" t="s">
        <v>140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140</v>
      </c>
      <c r="S18" s="25" t="s">
        <v>140</v>
      </c>
      <c r="T18" s="69" t="s">
        <v>140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141</v>
      </c>
      <c r="G20" s="27" t="s">
        <v>78</v>
      </c>
      <c r="H20" s="38" t="s">
        <v>78</v>
      </c>
      <c r="I20" s="27" t="s">
        <v>141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141</v>
      </c>
      <c r="S20" s="25" t="s">
        <v>141</v>
      </c>
      <c r="T20" s="69" t="s">
        <v>141</v>
      </c>
      <c r="U20" s="131" t="str">
        <f t="shared" si="1"/>
        <v>&lt;0.4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142</v>
      </c>
      <c r="G21" s="27" t="s">
        <v>78</v>
      </c>
      <c r="H21" s="38" t="s">
        <v>78</v>
      </c>
      <c r="I21" s="27" t="s">
        <v>352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352</v>
      </c>
      <c r="S21" s="25" t="s">
        <v>142</v>
      </c>
      <c r="T21" s="69" t="s">
        <v>142</v>
      </c>
      <c r="U21" s="131" t="str">
        <f t="shared" si="1"/>
        <v>0.13</v>
      </c>
      <c r="V21" s="132"/>
      <c r="W21" s="132" t="str">
        <f t="shared" si="2"/>
        <v>&lt;0.08</v>
      </c>
      <c r="X21" s="132"/>
      <c r="Y21" s="132" t="str">
        <f t="shared" si="3"/>
        <v>&lt;0.08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144</v>
      </c>
      <c r="G22" s="27" t="s">
        <v>78</v>
      </c>
      <c r="H22" s="38" t="s">
        <v>78</v>
      </c>
      <c r="I22" s="27" t="s">
        <v>144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144</v>
      </c>
      <c r="S22" s="25" t="s">
        <v>144</v>
      </c>
      <c r="T22" s="69" t="s">
        <v>144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145</v>
      </c>
      <c r="G23" s="27" t="s">
        <v>78</v>
      </c>
      <c r="H23" s="38" t="s">
        <v>78</v>
      </c>
      <c r="I23" s="27" t="s">
        <v>145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145</v>
      </c>
      <c r="S23" s="25" t="s">
        <v>145</v>
      </c>
      <c r="T23" s="69" t="s">
        <v>145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146</v>
      </c>
      <c r="G24" s="27" t="s">
        <v>78</v>
      </c>
      <c r="H24" s="38" t="s">
        <v>78</v>
      </c>
      <c r="I24" s="27" t="s">
        <v>146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146</v>
      </c>
      <c r="S24" s="25" t="s">
        <v>146</v>
      </c>
      <c r="T24" s="69" t="s">
        <v>146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139</v>
      </c>
      <c r="G25" s="27" t="s">
        <v>78</v>
      </c>
      <c r="H25" s="38" t="s">
        <v>78</v>
      </c>
      <c r="I25" s="27" t="s">
        <v>139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139</v>
      </c>
      <c r="S25" s="25" t="s">
        <v>139</v>
      </c>
      <c r="T25" s="69" t="s">
        <v>139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138</v>
      </c>
      <c r="G26" s="27" t="s">
        <v>78</v>
      </c>
      <c r="H26" s="38" t="s">
        <v>78</v>
      </c>
      <c r="I26" s="27" t="s">
        <v>138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138</v>
      </c>
      <c r="S26" s="25" t="s">
        <v>138</v>
      </c>
      <c r="T26" s="69" t="s">
        <v>138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138</v>
      </c>
      <c r="G27" s="27" t="s">
        <v>78</v>
      </c>
      <c r="H27" s="38" t="s">
        <v>78</v>
      </c>
      <c r="I27" s="27" t="s">
        <v>138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138</v>
      </c>
      <c r="S27" s="25" t="s">
        <v>138</v>
      </c>
      <c r="T27" s="69" t="s">
        <v>138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138</v>
      </c>
      <c r="G28" s="27" t="s">
        <v>78</v>
      </c>
      <c r="H28" s="38" t="s">
        <v>78</v>
      </c>
      <c r="I28" s="27" t="s">
        <v>138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138</v>
      </c>
      <c r="S28" s="25" t="s">
        <v>138</v>
      </c>
      <c r="T28" s="69" t="s">
        <v>138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147</v>
      </c>
      <c r="G29" s="113" t="s">
        <v>64</v>
      </c>
      <c r="H29" s="114" t="s">
        <v>78</v>
      </c>
      <c r="I29" s="113" t="s">
        <v>147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147</v>
      </c>
      <c r="S29" s="113" t="s">
        <v>147</v>
      </c>
      <c r="T29" s="117" t="s">
        <v>147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138</v>
      </c>
      <c r="G30" s="27" t="s">
        <v>78</v>
      </c>
      <c r="H30" s="38" t="s">
        <v>78</v>
      </c>
      <c r="I30" s="27" t="s">
        <v>138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138</v>
      </c>
      <c r="S30" s="25" t="s">
        <v>138</v>
      </c>
      <c r="T30" s="69" t="s">
        <v>138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233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233</v>
      </c>
      <c r="S33" s="25" t="s">
        <v>152</v>
      </c>
      <c r="T33" s="69" t="s">
        <v>206</v>
      </c>
      <c r="U33" s="131" t="str">
        <f t="shared" si="1"/>
        <v>0.015</v>
      </c>
      <c r="V33" s="132"/>
      <c r="W33" s="132" t="str">
        <f t="shared" si="2"/>
        <v>0.002</v>
      </c>
      <c r="X33" s="132"/>
      <c r="Y33" s="132" t="str">
        <f t="shared" si="3"/>
        <v>0.008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305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305</v>
      </c>
      <c r="S34" s="25" t="s">
        <v>139</v>
      </c>
      <c r="T34" s="69" t="s">
        <v>154</v>
      </c>
      <c r="U34" s="131" t="str">
        <f t="shared" si="1"/>
        <v>0.007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157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157</v>
      </c>
      <c r="S35" s="25" t="s">
        <v>152</v>
      </c>
      <c r="T35" s="69" t="s">
        <v>154</v>
      </c>
      <c r="U35" s="131" t="str">
        <f t="shared" si="1"/>
        <v>0.006</v>
      </c>
      <c r="V35" s="132"/>
      <c r="W35" s="132" t="str">
        <f t="shared" si="2"/>
        <v>0.002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305</v>
      </c>
      <c r="G37" s="38" t="s">
        <v>78</v>
      </c>
      <c r="H37" s="38" t="s">
        <v>78</v>
      </c>
      <c r="I37" s="38" t="s">
        <v>353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353</v>
      </c>
      <c r="S37" s="25" t="s">
        <v>305</v>
      </c>
      <c r="T37" s="69" t="s">
        <v>252</v>
      </c>
      <c r="U37" s="131" t="str">
        <f t="shared" si="1"/>
        <v>0.033</v>
      </c>
      <c r="V37" s="132"/>
      <c r="W37" s="132" t="str">
        <f t="shared" si="2"/>
        <v>0.007</v>
      </c>
      <c r="X37" s="132"/>
      <c r="Y37" s="132" t="str">
        <f t="shared" si="3"/>
        <v>0.020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305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305</v>
      </c>
      <c r="S38" s="25" t="s">
        <v>139</v>
      </c>
      <c r="T38" s="69" t="s">
        <v>154</v>
      </c>
      <c r="U38" s="131" t="str">
        <f t="shared" si="1"/>
        <v>0.007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153</v>
      </c>
      <c r="G39" s="38" t="s">
        <v>78</v>
      </c>
      <c r="H39" s="38" t="s">
        <v>78</v>
      </c>
      <c r="I39" s="38" t="s">
        <v>229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229</v>
      </c>
      <c r="S39" s="25" t="s">
        <v>153</v>
      </c>
      <c r="T39" s="69" t="s">
        <v>206</v>
      </c>
      <c r="U39" s="131" t="str">
        <f t="shared" si="1"/>
        <v>0.012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234</v>
      </c>
      <c r="I43" s="27" t="s">
        <v>160</v>
      </c>
      <c r="J43" s="27" t="s">
        <v>160</v>
      </c>
      <c r="K43" s="27" t="s">
        <v>160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160</v>
      </c>
      <c r="S43" s="25" t="s">
        <v>159</v>
      </c>
      <c r="T43" s="69" t="s">
        <v>234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124</v>
      </c>
      <c r="G46" s="27" t="s">
        <v>78</v>
      </c>
      <c r="H46" s="38" t="s">
        <v>78</v>
      </c>
      <c r="I46" s="27" t="s">
        <v>338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338</v>
      </c>
      <c r="S46" s="25" t="s">
        <v>124</v>
      </c>
      <c r="T46" s="69" t="s">
        <v>343</v>
      </c>
      <c r="U46" s="131" t="str">
        <f t="shared" si="1"/>
        <v>11.4</v>
      </c>
      <c r="V46" s="132"/>
      <c r="W46" s="132" t="str">
        <f t="shared" si="2"/>
        <v>8.7</v>
      </c>
      <c r="X46" s="132"/>
      <c r="Y46" s="132" t="str">
        <f t="shared" si="3"/>
        <v>10.0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149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149</v>
      </c>
      <c r="S47" s="25" t="s">
        <v>138</v>
      </c>
      <c r="T47" s="69" t="s">
        <v>138</v>
      </c>
      <c r="U47" s="131" t="str">
        <f t="shared" si="1"/>
        <v>0.001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354</v>
      </c>
      <c r="G48" s="27" t="s">
        <v>355</v>
      </c>
      <c r="H48" s="27" t="s">
        <v>356</v>
      </c>
      <c r="I48" s="27" t="s">
        <v>357</v>
      </c>
      <c r="J48" s="27" t="s">
        <v>281</v>
      </c>
      <c r="K48" s="27" t="s">
        <v>213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356</v>
      </c>
      <c r="S48" s="25" t="s">
        <v>354</v>
      </c>
      <c r="T48" s="69" t="s">
        <v>333</v>
      </c>
      <c r="U48" s="131" t="str">
        <f t="shared" si="1"/>
        <v>17.8</v>
      </c>
      <c r="V48" s="132"/>
      <c r="W48" s="132" t="str">
        <f t="shared" si="2"/>
        <v>10.3</v>
      </c>
      <c r="X48" s="132"/>
      <c r="Y48" s="132" t="str">
        <f t="shared" si="3"/>
        <v>14.9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358</v>
      </c>
      <c r="G49" s="27" t="s">
        <v>78</v>
      </c>
      <c r="H49" s="27" t="s">
        <v>78</v>
      </c>
      <c r="I49" s="27" t="s">
        <v>359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359</v>
      </c>
      <c r="S49" s="25" t="s">
        <v>358</v>
      </c>
      <c r="T49" s="69" t="s">
        <v>360</v>
      </c>
      <c r="U49" s="131" t="str">
        <f t="shared" si="1"/>
        <v>32</v>
      </c>
      <c r="V49" s="132"/>
      <c r="W49" s="132" t="str">
        <f t="shared" si="2"/>
        <v>17</v>
      </c>
      <c r="X49" s="132"/>
      <c r="Y49" s="132" t="str">
        <f t="shared" si="3"/>
        <v>24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361</v>
      </c>
      <c r="G50" s="27" t="s">
        <v>78</v>
      </c>
      <c r="H50" s="27" t="s">
        <v>78</v>
      </c>
      <c r="I50" s="27" t="s">
        <v>362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362</v>
      </c>
      <c r="S50" s="25" t="s">
        <v>361</v>
      </c>
      <c r="T50" s="69" t="s">
        <v>273</v>
      </c>
      <c r="U50" s="131" t="str">
        <f t="shared" si="1"/>
        <v>78</v>
      </c>
      <c r="V50" s="132"/>
      <c r="W50" s="132" t="str">
        <f t="shared" si="2"/>
        <v>61</v>
      </c>
      <c r="X50" s="132"/>
      <c r="Y50" s="132" t="str">
        <f t="shared" si="3"/>
        <v>70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176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176</v>
      </c>
      <c r="S51" s="25" t="s">
        <v>176</v>
      </c>
      <c r="T51" s="69" t="s">
        <v>176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177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139</v>
      </c>
      <c r="G54" s="27" t="s">
        <v>78</v>
      </c>
      <c r="H54" s="38" t="s">
        <v>78</v>
      </c>
      <c r="I54" s="27" t="s">
        <v>139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139</v>
      </c>
      <c r="S54" s="25" t="s">
        <v>139</v>
      </c>
      <c r="T54" s="69" t="s">
        <v>139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181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181</v>
      </c>
      <c r="S55" s="25" t="s">
        <v>181</v>
      </c>
      <c r="T55" s="69" t="s">
        <v>181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130</v>
      </c>
      <c r="H56" s="27" t="s">
        <v>133</v>
      </c>
      <c r="I56" s="27" t="s">
        <v>363</v>
      </c>
      <c r="J56" s="27" t="s">
        <v>202</v>
      </c>
      <c r="K56" s="27" t="s">
        <v>133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363</v>
      </c>
      <c r="S56" s="25" t="s">
        <v>201</v>
      </c>
      <c r="T56" s="69" t="s">
        <v>133</v>
      </c>
      <c r="U56" s="131" t="str">
        <f t="shared" si="1"/>
        <v>1.2</v>
      </c>
      <c r="V56" s="132"/>
      <c r="W56" s="132" t="str">
        <f t="shared" si="2"/>
        <v>0.4</v>
      </c>
      <c r="X56" s="132"/>
      <c r="Y56" s="132" t="str">
        <f t="shared" si="3"/>
        <v>0.8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185</v>
      </c>
      <c r="G57" s="27" t="s">
        <v>218</v>
      </c>
      <c r="H57" s="27" t="s">
        <v>218</v>
      </c>
      <c r="I57" s="27" t="s">
        <v>364</v>
      </c>
      <c r="J57" s="27" t="s">
        <v>318</v>
      </c>
      <c r="K57" s="27" t="s">
        <v>318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364</v>
      </c>
      <c r="S57" s="25" t="s">
        <v>185</v>
      </c>
      <c r="T57" s="69" t="s">
        <v>218</v>
      </c>
      <c r="U57" s="131" t="str">
        <f t="shared" si="1"/>
        <v>7.8</v>
      </c>
      <c r="V57" s="132"/>
      <c r="W57" s="132" t="str">
        <f t="shared" si="2"/>
        <v>7.5</v>
      </c>
      <c r="X57" s="132"/>
      <c r="Y57" s="132" t="str">
        <f t="shared" si="3"/>
        <v>7.6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130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130</v>
      </c>
      <c r="S60" s="25" t="s">
        <v>187</v>
      </c>
      <c r="T60" s="69" t="s">
        <v>187</v>
      </c>
      <c r="U60" s="131" t="str">
        <f>R60</f>
        <v>0.6</v>
      </c>
      <c r="V60" s="132"/>
      <c r="W60" s="132" t="str">
        <f>IF(LEFT(R60,1)="&lt;","-",IF(AA60=1,"-",S60))</f>
        <v>&lt;0.5</v>
      </c>
      <c r="X60" s="132"/>
      <c r="Y60" s="132" t="str">
        <f>IF(LEFT(R60,1)="&lt;","-",IF(AA60=1,"-",T60))</f>
        <v>&lt;0.5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B4DA-8F24-4C76-B6FC-CF7F04B0DDD4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365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46155</v>
      </c>
      <c r="H3" s="59">
        <v>46190</v>
      </c>
      <c r="I3" s="59">
        <v>46211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0.42986111111111108</v>
      </c>
      <c r="G4" s="18">
        <v>0.55347222222222225</v>
      </c>
      <c r="H4" s="18">
        <v>0.41319444444444442</v>
      </c>
      <c r="I4" s="18">
        <v>0.43402777777777773</v>
      </c>
      <c r="J4" s="18">
        <v>0.4145833333333333</v>
      </c>
      <c r="K4" s="18">
        <v>0.39027777777777778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334</v>
      </c>
      <c r="G7" s="27" t="s">
        <v>197</v>
      </c>
      <c r="H7" s="27" t="s">
        <v>221</v>
      </c>
      <c r="I7" s="27" t="s">
        <v>193</v>
      </c>
      <c r="J7" s="27" t="s">
        <v>337</v>
      </c>
      <c r="K7" s="27" t="s">
        <v>291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337</v>
      </c>
      <c r="S7" s="25" t="s">
        <v>334</v>
      </c>
      <c r="T7" s="69" t="s">
        <v>366</v>
      </c>
      <c r="U7" s="131" t="str">
        <f>R7</f>
        <v>28.5</v>
      </c>
      <c r="V7" s="132"/>
      <c r="W7" s="132" t="str">
        <f>IF(R7=S7,"-",S7)</f>
        <v>13.0</v>
      </c>
      <c r="X7" s="132"/>
      <c r="Y7" s="132" t="str">
        <f>IF(R7=T7,"-",T7)</f>
        <v>22.1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343</v>
      </c>
      <c r="G8" s="27" t="s">
        <v>281</v>
      </c>
      <c r="H8" s="27" t="s">
        <v>221</v>
      </c>
      <c r="I8" s="27" t="s">
        <v>283</v>
      </c>
      <c r="J8" s="27" t="s">
        <v>367</v>
      </c>
      <c r="K8" s="27" t="s">
        <v>368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367</v>
      </c>
      <c r="S8" s="25" t="s">
        <v>343</v>
      </c>
      <c r="T8" s="69" t="s">
        <v>369</v>
      </c>
      <c r="U8" s="131" t="str">
        <f>R8</f>
        <v>25.6</v>
      </c>
      <c r="V8" s="132"/>
      <c r="W8" s="132" t="str">
        <f>IF(R8=S8,"-",S8)</f>
        <v>10.0</v>
      </c>
      <c r="X8" s="132"/>
      <c r="Y8" s="132" t="str">
        <f>IF(R8=T8,"-",T8)</f>
        <v>19.7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183</v>
      </c>
      <c r="G9" s="102" t="s">
        <v>201</v>
      </c>
      <c r="H9" s="102" t="s">
        <v>183</v>
      </c>
      <c r="I9" s="102" t="s">
        <v>130</v>
      </c>
      <c r="J9" s="102" t="s">
        <v>202</v>
      </c>
      <c r="K9" s="102" t="s">
        <v>202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202</v>
      </c>
      <c r="S9" s="32" t="s">
        <v>201</v>
      </c>
      <c r="T9" s="70" t="s">
        <v>130</v>
      </c>
      <c r="U9" s="133" t="str">
        <f>R9</f>
        <v>0.7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0.6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1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346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346</v>
      </c>
      <c r="S31" s="25" t="s">
        <v>148</v>
      </c>
      <c r="T31" s="69" t="s">
        <v>148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152</v>
      </c>
      <c r="G33" s="38" t="s">
        <v>78</v>
      </c>
      <c r="H33" s="38" t="s">
        <v>78</v>
      </c>
      <c r="I33" s="38" t="s">
        <v>285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285</v>
      </c>
      <c r="S33" s="25" t="s">
        <v>152</v>
      </c>
      <c r="T33" s="69" t="s">
        <v>207</v>
      </c>
      <c r="U33" s="131" t="str">
        <f t="shared" si="1"/>
        <v>0.018</v>
      </c>
      <c r="V33" s="132"/>
      <c r="W33" s="132" t="str">
        <f t="shared" si="2"/>
        <v>0.002</v>
      </c>
      <c r="X33" s="132"/>
      <c r="Y33" s="132" t="str">
        <f t="shared" si="3"/>
        <v>0.010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150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150</v>
      </c>
      <c r="S34" s="25" t="s">
        <v>139</v>
      </c>
      <c r="T34" s="69" t="s">
        <v>154</v>
      </c>
      <c r="U34" s="131" t="str">
        <f t="shared" si="1"/>
        <v>0.009</v>
      </c>
      <c r="V34" s="132"/>
      <c r="W34" s="132" t="str">
        <f t="shared" si="2"/>
        <v>&lt;0.002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206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206</v>
      </c>
      <c r="S35" s="25" t="s">
        <v>153</v>
      </c>
      <c r="T35" s="69" t="s">
        <v>157</v>
      </c>
      <c r="U35" s="131" t="str">
        <f t="shared" si="1"/>
        <v>0.008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206</v>
      </c>
      <c r="G37" s="38" t="s">
        <v>78</v>
      </c>
      <c r="H37" s="38" t="s">
        <v>78</v>
      </c>
      <c r="I37" s="38" t="s">
        <v>370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370</v>
      </c>
      <c r="S37" s="25" t="s">
        <v>206</v>
      </c>
      <c r="T37" s="69" t="s">
        <v>371</v>
      </c>
      <c r="U37" s="131" t="str">
        <f t="shared" si="1"/>
        <v>0.040</v>
      </c>
      <c r="V37" s="132"/>
      <c r="W37" s="132" t="str">
        <f t="shared" si="2"/>
        <v>0.008</v>
      </c>
      <c r="X37" s="132"/>
      <c r="Y37" s="132" t="str">
        <f t="shared" si="3"/>
        <v>0.024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153</v>
      </c>
      <c r="G39" s="38" t="s">
        <v>78</v>
      </c>
      <c r="H39" s="38" t="s">
        <v>78</v>
      </c>
      <c r="I39" s="38" t="s">
        <v>156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156</v>
      </c>
      <c r="S39" s="25" t="s">
        <v>153</v>
      </c>
      <c r="T39" s="69" t="s">
        <v>206</v>
      </c>
      <c r="U39" s="131" t="str">
        <f t="shared" si="1"/>
        <v>0.014</v>
      </c>
      <c r="V39" s="132"/>
      <c r="W39" s="132" t="str">
        <f t="shared" si="2"/>
        <v>0.003</v>
      </c>
      <c r="X39" s="132"/>
      <c r="Y39" s="132" t="str">
        <f t="shared" si="3"/>
        <v>0.008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234</v>
      </c>
      <c r="I43" s="27" t="s">
        <v>160</v>
      </c>
      <c r="J43" s="27" t="s">
        <v>160</v>
      </c>
      <c r="K43" s="27" t="s">
        <v>160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160</v>
      </c>
      <c r="S43" s="25" t="s">
        <v>159</v>
      </c>
      <c r="T43" s="69" t="s">
        <v>234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338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338</v>
      </c>
      <c r="S46" s="25" t="s">
        <v>338</v>
      </c>
      <c r="T46" s="69" t="s">
        <v>338</v>
      </c>
      <c r="U46" s="131" t="str">
        <f t="shared" si="1"/>
        <v>11.4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289</v>
      </c>
      <c r="G48" s="27" t="s">
        <v>333</v>
      </c>
      <c r="H48" s="27" t="s">
        <v>322</v>
      </c>
      <c r="I48" s="27" t="s">
        <v>129</v>
      </c>
      <c r="J48" s="27" t="s">
        <v>214</v>
      </c>
      <c r="K48" s="27" t="s">
        <v>214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129</v>
      </c>
      <c r="S48" s="25" t="s">
        <v>289</v>
      </c>
      <c r="T48" s="69" t="s">
        <v>333</v>
      </c>
      <c r="U48" s="131" t="str">
        <f t="shared" si="1"/>
        <v>18.0</v>
      </c>
      <c r="V48" s="132"/>
      <c r="W48" s="132" t="str">
        <f t="shared" si="2"/>
        <v>10.6</v>
      </c>
      <c r="X48" s="132"/>
      <c r="Y48" s="132" t="str">
        <f t="shared" si="3"/>
        <v>14.9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372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372</v>
      </c>
      <c r="S49" s="25" t="s">
        <v>372</v>
      </c>
      <c r="T49" s="69" t="s">
        <v>372</v>
      </c>
      <c r="U49" s="131" t="str">
        <f t="shared" si="1"/>
        <v>34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174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174</v>
      </c>
      <c r="S50" s="25" t="s">
        <v>174</v>
      </c>
      <c r="T50" s="69" t="s">
        <v>174</v>
      </c>
      <c r="U50" s="131" t="str">
        <f t="shared" si="1"/>
        <v>76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177</v>
      </c>
      <c r="I52" s="27" t="s">
        <v>177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183</v>
      </c>
      <c r="H56" s="27" t="s">
        <v>133</v>
      </c>
      <c r="I56" s="27" t="s">
        <v>132</v>
      </c>
      <c r="J56" s="27" t="s">
        <v>202</v>
      </c>
      <c r="K56" s="27" t="s">
        <v>131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201</v>
      </c>
      <c r="T56" s="69" t="s">
        <v>202</v>
      </c>
      <c r="U56" s="131" t="str">
        <f t="shared" si="1"/>
        <v>1.0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218</v>
      </c>
      <c r="H57" s="27" t="s">
        <v>185</v>
      </c>
      <c r="I57" s="27" t="s">
        <v>318</v>
      </c>
      <c r="J57" s="27" t="s">
        <v>318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318</v>
      </c>
      <c r="S57" s="25" t="s">
        <v>184</v>
      </c>
      <c r="T57" s="69" t="s">
        <v>218</v>
      </c>
      <c r="U57" s="131" t="str">
        <f t="shared" si="1"/>
        <v>7.7</v>
      </c>
      <c r="V57" s="132"/>
      <c r="W57" s="132" t="str">
        <f t="shared" si="2"/>
        <v>7.4</v>
      </c>
      <c r="X57" s="132"/>
      <c r="Y57" s="132" t="str">
        <f t="shared" si="3"/>
        <v>7.6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763C-C630-441A-B944-E6DF93D2AA95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373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46155</v>
      </c>
      <c r="H3" s="59">
        <v>46190</v>
      </c>
      <c r="I3" s="59">
        <v>46211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0.41111111111111115</v>
      </c>
      <c r="G4" s="18">
        <v>0.3888888888888889</v>
      </c>
      <c r="H4" s="18">
        <v>0.39583333333333331</v>
      </c>
      <c r="I4" s="18">
        <v>0.41319444444444442</v>
      </c>
      <c r="J4" s="18">
        <v>0.39583333333333331</v>
      </c>
      <c r="K4" s="18">
        <v>0.3756944444444445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309</v>
      </c>
      <c r="G7" s="27" t="s">
        <v>200</v>
      </c>
      <c r="H7" s="27" t="s">
        <v>120</v>
      </c>
      <c r="I7" s="27" t="s">
        <v>374</v>
      </c>
      <c r="J7" s="27" t="s">
        <v>277</v>
      </c>
      <c r="K7" s="27" t="s">
        <v>118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277</v>
      </c>
      <c r="S7" s="25" t="s">
        <v>200</v>
      </c>
      <c r="T7" s="69" t="s">
        <v>262</v>
      </c>
      <c r="U7" s="131" t="str">
        <f>R7</f>
        <v>31.0</v>
      </c>
      <c r="V7" s="132"/>
      <c r="W7" s="132" t="str">
        <f>IF(R7=S7,"-",S7)</f>
        <v>19.5</v>
      </c>
      <c r="X7" s="132"/>
      <c r="Y7" s="132" t="str">
        <f>IF(R7=T7,"-",T7)</f>
        <v>23.9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296</v>
      </c>
      <c r="G8" s="27" t="s">
        <v>301</v>
      </c>
      <c r="H8" s="27" t="s">
        <v>197</v>
      </c>
      <c r="I8" s="27" t="s">
        <v>198</v>
      </c>
      <c r="J8" s="27" t="s">
        <v>303</v>
      </c>
      <c r="K8" s="27" t="s">
        <v>276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303</v>
      </c>
      <c r="S8" s="25" t="s">
        <v>296</v>
      </c>
      <c r="T8" s="69" t="s">
        <v>224</v>
      </c>
      <c r="U8" s="131" t="str">
        <f>R8</f>
        <v>28.0</v>
      </c>
      <c r="V8" s="132"/>
      <c r="W8" s="132" t="str">
        <f>IF(R8=S8,"-",S8)</f>
        <v>11.6</v>
      </c>
      <c r="X8" s="132"/>
      <c r="Y8" s="132" t="str">
        <f>IF(R8=T8,"-",T8)</f>
        <v>21.3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201</v>
      </c>
      <c r="H9" s="102" t="s">
        <v>201</v>
      </c>
      <c r="I9" s="102" t="s">
        <v>201</v>
      </c>
      <c r="J9" s="102" t="s">
        <v>201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201</v>
      </c>
      <c r="T9" s="70" t="s">
        <v>201</v>
      </c>
      <c r="U9" s="133" t="str">
        <f>R9</f>
        <v>0.4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346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346</v>
      </c>
      <c r="S31" s="25" t="s">
        <v>148</v>
      </c>
      <c r="T31" s="69" t="s">
        <v>148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153</v>
      </c>
      <c r="G33" s="38" t="s">
        <v>78</v>
      </c>
      <c r="H33" s="38" t="s">
        <v>78</v>
      </c>
      <c r="I33" s="38" t="s">
        <v>287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287</v>
      </c>
      <c r="S33" s="25" t="s">
        <v>153</v>
      </c>
      <c r="T33" s="69" t="s">
        <v>229</v>
      </c>
      <c r="U33" s="131" t="str">
        <f t="shared" si="1"/>
        <v>0.022</v>
      </c>
      <c r="V33" s="132"/>
      <c r="W33" s="132" t="str">
        <f t="shared" si="2"/>
        <v>0.003</v>
      </c>
      <c r="X33" s="132"/>
      <c r="Y33" s="132" t="str">
        <f t="shared" si="3"/>
        <v>0.012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152</v>
      </c>
      <c r="G34" s="38" t="s">
        <v>78</v>
      </c>
      <c r="H34" s="38" t="s">
        <v>78</v>
      </c>
      <c r="I34" s="38" t="s">
        <v>151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151</v>
      </c>
      <c r="S34" s="25" t="s">
        <v>152</v>
      </c>
      <c r="T34" s="69" t="s">
        <v>154</v>
      </c>
      <c r="U34" s="131" t="str">
        <f t="shared" si="1"/>
        <v>0.005</v>
      </c>
      <c r="V34" s="132"/>
      <c r="W34" s="132" t="str">
        <f t="shared" si="2"/>
        <v>0.002</v>
      </c>
      <c r="X34" s="132"/>
      <c r="Y34" s="132" t="str">
        <f t="shared" si="3"/>
        <v>0.004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150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150</v>
      </c>
      <c r="S35" s="25" t="s">
        <v>153</v>
      </c>
      <c r="T35" s="69" t="s">
        <v>157</v>
      </c>
      <c r="U35" s="131" t="str">
        <f t="shared" si="1"/>
        <v>0.009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207</v>
      </c>
      <c r="G37" s="38" t="s">
        <v>78</v>
      </c>
      <c r="H37" s="38" t="s">
        <v>78</v>
      </c>
      <c r="I37" s="38" t="s">
        <v>347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347</v>
      </c>
      <c r="S37" s="25" t="s">
        <v>207</v>
      </c>
      <c r="T37" s="69" t="s">
        <v>268</v>
      </c>
      <c r="U37" s="131" t="str">
        <f t="shared" si="1"/>
        <v>0.047</v>
      </c>
      <c r="V37" s="132"/>
      <c r="W37" s="132" t="str">
        <f t="shared" si="2"/>
        <v>0.010</v>
      </c>
      <c r="X37" s="132"/>
      <c r="Y37" s="132" t="str">
        <f t="shared" si="3"/>
        <v>0.028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150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150</v>
      </c>
      <c r="S38" s="25" t="s">
        <v>139</v>
      </c>
      <c r="T38" s="69" t="s">
        <v>154</v>
      </c>
      <c r="U38" s="131" t="str">
        <f t="shared" si="1"/>
        <v>0.009</v>
      </c>
      <c r="V38" s="132"/>
      <c r="W38" s="132" t="str">
        <f t="shared" si="2"/>
        <v>&lt;0.002</v>
      </c>
      <c r="X38" s="132"/>
      <c r="Y38" s="132" t="str">
        <f t="shared" si="3"/>
        <v>0.004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154</v>
      </c>
      <c r="G39" s="38" t="s">
        <v>78</v>
      </c>
      <c r="H39" s="38" t="s">
        <v>78</v>
      </c>
      <c r="I39" s="38" t="s">
        <v>205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205</v>
      </c>
      <c r="S39" s="25" t="s">
        <v>154</v>
      </c>
      <c r="T39" s="69" t="s">
        <v>207</v>
      </c>
      <c r="U39" s="131" t="str">
        <f t="shared" si="1"/>
        <v>0.016</v>
      </c>
      <c r="V39" s="132"/>
      <c r="W39" s="132" t="str">
        <f t="shared" si="2"/>
        <v>0.004</v>
      </c>
      <c r="X39" s="132"/>
      <c r="Y39" s="132" t="str">
        <f t="shared" si="3"/>
        <v>0.010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234</v>
      </c>
      <c r="I43" s="27" t="s">
        <v>160</v>
      </c>
      <c r="J43" s="27" t="s">
        <v>160</v>
      </c>
      <c r="K43" s="27" t="s">
        <v>160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160</v>
      </c>
      <c r="S43" s="25" t="s">
        <v>159</v>
      </c>
      <c r="T43" s="69" t="s">
        <v>234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236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236</v>
      </c>
      <c r="S46" s="25" t="s">
        <v>236</v>
      </c>
      <c r="T46" s="69" t="s">
        <v>236</v>
      </c>
      <c r="U46" s="131" t="str">
        <f t="shared" si="1"/>
        <v>11.3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149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149</v>
      </c>
      <c r="S47" s="25" t="s">
        <v>138</v>
      </c>
      <c r="T47" s="69" t="s">
        <v>138</v>
      </c>
      <c r="U47" s="131" t="str">
        <f t="shared" si="1"/>
        <v>0.001</v>
      </c>
      <c r="V47" s="132"/>
      <c r="W47" s="132" t="str">
        <f t="shared" si="2"/>
        <v>&lt;0.001</v>
      </c>
      <c r="X47" s="132"/>
      <c r="Y47" s="132" t="str">
        <f t="shared" si="3"/>
        <v>&lt;0.001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164</v>
      </c>
      <c r="G48" s="27" t="s">
        <v>272</v>
      </c>
      <c r="H48" s="27" t="s">
        <v>375</v>
      </c>
      <c r="I48" s="27" t="s">
        <v>376</v>
      </c>
      <c r="J48" s="27" t="s">
        <v>241</v>
      </c>
      <c r="K48" s="27" t="s">
        <v>241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376</v>
      </c>
      <c r="S48" s="25" t="s">
        <v>164</v>
      </c>
      <c r="T48" s="69" t="s">
        <v>213</v>
      </c>
      <c r="U48" s="131" t="str">
        <f t="shared" si="1"/>
        <v>17.9</v>
      </c>
      <c r="V48" s="132"/>
      <c r="W48" s="132" t="str">
        <f t="shared" si="2"/>
        <v>10.4</v>
      </c>
      <c r="X48" s="132"/>
      <c r="Y48" s="132" t="str">
        <f t="shared" si="3"/>
        <v>14.6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372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372</v>
      </c>
      <c r="S49" s="25" t="s">
        <v>372</v>
      </c>
      <c r="T49" s="69" t="s">
        <v>372</v>
      </c>
      <c r="U49" s="131" t="str">
        <f t="shared" si="1"/>
        <v>34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377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377</v>
      </c>
      <c r="S50" s="25" t="s">
        <v>377</v>
      </c>
      <c r="T50" s="69" t="s">
        <v>377</v>
      </c>
      <c r="U50" s="131" t="str">
        <f t="shared" si="1"/>
        <v>63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179</v>
      </c>
      <c r="H52" s="27" t="s">
        <v>177</v>
      </c>
      <c r="I52" s="27" t="s">
        <v>177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179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0.000001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180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183</v>
      </c>
      <c r="H56" s="27" t="s">
        <v>133</v>
      </c>
      <c r="I56" s="27" t="s">
        <v>132</v>
      </c>
      <c r="J56" s="27" t="s">
        <v>202</v>
      </c>
      <c r="K56" s="27" t="s">
        <v>131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132</v>
      </c>
      <c r="S56" s="25" t="s">
        <v>201</v>
      </c>
      <c r="T56" s="69" t="s">
        <v>202</v>
      </c>
      <c r="U56" s="131" t="str">
        <f t="shared" si="1"/>
        <v>1.0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185</v>
      </c>
      <c r="G57" s="27" t="s">
        <v>185</v>
      </c>
      <c r="H57" s="27" t="s">
        <v>185</v>
      </c>
      <c r="I57" s="27" t="s">
        <v>318</v>
      </c>
      <c r="J57" s="27" t="s">
        <v>318</v>
      </c>
      <c r="K57" s="27" t="s">
        <v>218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318</v>
      </c>
      <c r="S57" s="25" t="s">
        <v>185</v>
      </c>
      <c r="T57" s="69" t="s">
        <v>218</v>
      </c>
      <c r="U57" s="131" t="str">
        <f t="shared" si="1"/>
        <v>7.7</v>
      </c>
      <c r="V57" s="132"/>
      <c r="W57" s="132" t="str">
        <f t="shared" si="2"/>
        <v>7.5</v>
      </c>
      <c r="X57" s="132"/>
      <c r="Y57" s="132" t="str">
        <f t="shared" si="3"/>
        <v>7.6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902A-9DDF-4ED4-BBA1-A97E59820D7B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378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0.3923611111111111</v>
      </c>
      <c r="G4" s="18">
        <v>0.4145833333333333</v>
      </c>
      <c r="H4" s="18">
        <v>0.39861111111111108</v>
      </c>
      <c r="I4" s="18">
        <v>0.3833333333333333</v>
      </c>
      <c r="J4" s="18">
        <v>0.40277777777777773</v>
      </c>
      <c r="K4" s="18">
        <v>0.3972222222222222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115</v>
      </c>
      <c r="H5" s="24" t="s">
        <v>115</v>
      </c>
      <c r="I5" s="24" t="s">
        <v>115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379</v>
      </c>
      <c r="G7" s="27" t="s">
        <v>262</v>
      </c>
      <c r="H7" s="27" t="s">
        <v>221</v>
      </c>
      <c r="I7" s="27" t="s">
        <v>193</v>
      </c>
      <c r="J7" s="27" t="s">
        <v>120</v>
      </c>
      <c r="K7" s="27" t="s">
        <v>126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193</v>
      </c>
      <c r="S7" s="25" t="s">
        <v>379</v>
      </c>
      <c r="T7" s="69" t="s">
        <v>339</v>
      </c>
      <c r="U7" s="131" t="str">
        <f>R7</f>
        <v>26.0</v>
      </c>
      <c r="V7" s="132"/>
      <c r="W7" s="132" t="str">
        <f>IF(R7=S7,"-",S7)</f>
        <v>17.2</v>
      </c>
      <c r="X7" s="132"/>
      <c r="Y7" s="132" t="str">
        <f>IF(R7=T7,"-",T7)</f>
        <v>22.2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380</v>
      </c>
      <c r="G8" s="27" t="s">
        <v>357</v>
      </c>
      <c r="H8" s="27" t="s">
        <v>200</v>
      </c>
      <c r="I8" s="27" t="s">
        <v>128</v>
      </c>
      <c r="J8" s="27" t="s">
        <v>118</v>
      </c>
      <c r="K8" s="27" t="s">
        <v>312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312</v>
      </c>
      <c r="S8" s="25" t="s">
        <v>380</v>
      </c>
      <c r="T8" s="69" t="s">
        <v>190</v>
      </c>
      <c r="U8" s="131" t="str">
        <f>R8</f>
        <v>23.3</v>
      </c>
      <c r="V8" s="132"/>
      <c r="W8" s="132" t="str">
        <f>IF(R8=S8,"-",S8)</f>
        <v>10.8</v>
      </c>
      <c r="X8" s="132"/>
      <c r="Y8" s="132" t="str">
        <f>IF(R8=T8,"-",T8)</f>
        <v>19.1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226</v>
      </c>
      <c r="H9" s="102" t="s">
        <v>226</v>
      </c>
      <c r="I9" s="102" t="s">
        <v>226</v>
      </c>
      <c r="J9" s="102" t="s">
        <v>201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226</v>
      </c>
      <c r="T9" s="70" t="s">
        <v>182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381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381</v>
      </c>
      <c r="S31" s="25" t="s">
        <v>148</v>
      </c>
      <c r="T31" s="69" t="s">
        <v>148</v>
      </c>
      <c r="U31" s="131" t="str">
        <f t="shared" si="1"/>
        <v>0.06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154</v>
      </c>
      <c r="G33" s="38" t="s">
        <v>78</v>
      </c>
      <c r="H33" s="38" t="s">
        <v>78</v>
      </c>
      <c r="I33" s="38" t="s">
        <v>268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268</v>
      </c>
      <c r="S33" s="25" t="s">
        <v>154</v>
      </c>
      <c r="T33" s="69" t="s">
        <v>205</v>
      </c>
      <c r="U33" s="131" t="str">
        <f t="shared" si="1"/>
        <v>0.028</v>
      </c>
      <c r="V33" s="132"/>
      <c r="W33" s="132" t="str">
        <f t="shared" si="2"/>
        <v>0.004</v>
      </c>
      <c r="X33" s="132"/>
      <c r="Y33" s="132" t="str">
        <f t="shared" si="3"/>
        <v>0.016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153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153</v>
      </c>
      <c r="S34" s="25" t="s">
        <v>139</v>
      </c>
      <c r="T34" s="69" t="s">
        <v>139</v>
      </c>
      <c r="U34" s="131" t="str">
        <f t="shared" si="1"/>
        <v>0.003</v>
      </c>
      <c r="V34" s="132"/>
      <c r="W34" s="132" t="str">
        <f t="shared" si="2"/>
        <v>&lt;0.002</v>
      </c>
      <c r="X34" s="132"/>
      <c r="Y34" s="132" t="str">
        <f t="shared" si="3"/>
        <v>&lt;0.002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207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207</v>
      </c>
      <c r="S35" s="25" t="s">
        <v>153</v>
      </c>
      <c r="T35" s="69" t="s">
        <v>157</v>
      </c>
      <c r="U35" s="131" t="str">
        <f t="shared" si="1"/>
        <v>0.010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229</v>
      </c>
      <c r="G37" s="38" t="s">
        <v>78</v>
      </c>
      <c r="H37" s="38" t="s">
        <v>78</v>
      </c>
      <c r="I37" s="38" t="s">
        <v>382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382</v>
      </c>
      <c r="S37" s="25" t="s">
        <v>229</v>
      </c>
      <c r="T37" s="69" t="s">
        <v>383</v>
      </c>
      <c r="U37" s="131" t="str">
        <f t="shared" si="1"/>
        <v>0.057</v>
      </c>
      <c r="V37" s="132"/>
      <c r="W37" s="132" t="str">
        <f t="shared" si="2"/>
        <v>0.012</v>
      </c>
      <c r="X37" s="132"/>
      <c r="Y37" s="132" t="str">
        <f t="shared" si="3"/>
        <v>0.034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152</v>
      </c>
      <c r="G38" s="38" t="s">
        <v>78</v>
      </c>
      <c r="H38" s="38" t="s">
        <v>78</v>
      </c>
      <c r="I38" s="38" t="s">
        <v>207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207</v>
      </c>
      <c r="S38" s="25" t="s">
        <v>152</v>
      </c>
      <c r="T38" s="69" t="s">
        <v>157</v>
      </c>
      <c r="U38" s="131" t="str">
        <f t="shared" si="1"/>
        <v>0.010</v>
      </c>
      <c r="V38" s="132"/>
      <c r="W38" s="132" t="str">
        <f t="shared" si="2"/>
        <v>0.002</v>
      </c>
      <c r="X38" s="132"/>
      <c r="Y38" s="132" t="str">
        <f t="shared" si="3"/>
        <v>0.006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151</v>
      </c>
      <c r="G39" s="38" t="s">
        <v>78</v>
      </c>
      <c r="H39" s="38" t="s">
        <v>78</v>
      </c>
      <c r="I39" s="38" t="s">
        <v>384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384</v>
      </c>
      <c r="S39" s="25" t="s">
        <v>151</v>
      </c>
      <c r="T39" s="69" t="s">
        <v>229</v>
      </c>
      <c r="U39" s="131" t="str">
        <f t="shared" si="1"/>
        <v>0.019</v>
      </c>
      <c r="V39" s="132"/>
      <c r="W39" s="132" t="str">
        <f t="shared" si="2"/>
        <v>0.005</v>
      </c>
      <c r="X39" s="132"/>
      <c r="Y39" s="132" t="str">
        <f t="shared" si="3"/>
        <v>0.012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160</v>
      </c>
      <c r="I43" s="27" t="s">
        <v>160</v>
      </c>
      <c r="J43" s="27" t="s">
        <v>234</v>
      </c>
      <c r="K43" s="27" t="s">
        <v>160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160</v>
      </c>
      <c r="S43" s="25" t="s">
        <v>159</v>
      </c>
      <c r="T43" s="69" t="s">
        <v>234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0.01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160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160</v>
      </c>
      <c r="S44" s="25" t="s">
        <v>159</v>
      </c>
      <c r="T44" s="69" t="s">
        <v>159</v>
      </c>
      <c r="U44" s="131" t="str">
        <f t="shared" si="1"/>
        <v>0.02</v>
      </c>
      <c r="V44" s="132"/>
      <c r="W44" s="132" t="str">
        <f t="shared" si="2"/>
        <v>&lt;0.01</v>
      </c>
      <c r="X44" s="132"/>
      <c r="Y44" s="132" t="str">
        <f t="shared" si="3"/>
        <v>&lt;0.01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338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338</v>
      </c>
      <c r="S46" s="25" t="s">
        <v>338</v>
      </c>
      <c r="T46" s="69" t="s">
        <v>338</v>
      </c>
      <c r="U46" s="131" t="str">
        <f t="shared" si="1"/>
        <v>11.4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380</v>
      </c>
      <c r="G48" s="27" t="s">
        <v>385</v>
      </c>
      <c r="H48" s="27" t="s">
        <v>386</v>
      </c>
      <c r="I48" s="27" t="s">
        <v>376</v>
      </c>
      <c r="J48" s="27" t="s">
        <v>306</v>
      </c>
      <c r="K48" s="27" t="s">
        <v>271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386</v>
      </c>
      <c r="S48" s="25" t="s">
        <v>380</v>
      </c>
      <c r="T48" s="69" t="s">
        <v>211</v>
      </c>
      <c r="U48" s="131" t="str">
        <f t="shared" si="1"/>
        <v>18.3</v>
      </c>
      <c r="V48" s="132"/>
      <c r="W48" s="132" t="str">
        <f t="shared" si="2"/>
        <v>10.8</v>
      </c>
      <c r="X48" s="132"/>
      <c r="Y48" s="132" t="str">
        <f t="shared" si="3"/>
        <v>15.2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387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387</v>
      </c>
      <c r="S49" s="25" t="s">
        <v>387</v>
      </c>
      <c r="T49" s="69" t="s">
        <v>387</v>
      </c>
      <c r="U49" s="131" t="str">
        <f t="shared" si="1"/>
        <v>35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388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388</v>
      </c>
      <c r="S50" s="25" t="s">
        <v>388</v>
      </c>
      <c r="T50" s="69" t="s">
        <v>388</v>
      </c>
      <c r="U50" s="131" t="str">
        <f t="shared" si="1"/>
        <v>74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177</v>
      </c>
      <c r="H52" s="27" t="s">
        <v>177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177</v>
      </c>
      <c r="T52" s="69" t="s">
        <v>177</v>
      </c>
      <c r="U52" s="131" t="str">
        <f t="shared" si="1"/>
        <v>0.000003</v>
      </c>
      <c r="V52" s="132"/>
      <c r="W52" s="132" t="str">
        <f t="shared" si="2"/>
        <v>0.000002</v>
      </c>
      <c r="X52" s="132"/>
      <c r="Y52" s="132" t="str">
        <f t="shared" si="3"/>
        <v>0.000002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179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202</v>
      </c>
      <c r="H56" s="27" t="s">
        <v>133</v>
      </c>
      <c r="I56" s="27" t="s">
        <v>389</v>
      </c>
      <c r="J56" s="27" t="s">
        <v>202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389</v>
      </c>
      <c r="S56" s="25" t="s">
        <v>201</v>
      </c>
      <c r="T56" s="69" t="s">
        <v>202</v>
      </c>
      <c r="U56" s="131" t="str">
        <f t="shared" si="1"/>
        <v>1.1</v>
      </c>
      <c r="V56" s="132"/>
      <c r="W56" s="132" t="str">
        <f t="shared" si="2"/>
        <v>0.4</v>
      </c>
      <c r="X56" s="132"/>
      <c r="Y56" s="132" t="str">
        <f t="shared" si="3"/>
        <v>0.7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218</v>
      </c>
      <c r="G57" s="27" t="s">
        <v>318</v>
      </c>
      <c r="H57" s="27" t="s">
        <v>318</v>
      </c>
      <c r="I57" s="27" t="s">
        <v>364</v>
      </c>
      <c r="J57" s="27" t="s">
        <v>218</v>
      </c>
      <c r="K57" s="27" t="s">
        <v>318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364</v>
      </c>
      <c r="S57" s="25" t="s">
        <v>218</v>
      </c>
      <c r="T57" s="69" t="s">
        <v>318</v>
      </c>
      <c r="U57" s="131" t="str">
        <f t="shared" si="1"/>
        <v>7.8</v>
      </c>
      <c r="V57" s="132"/>
      <c r="W57" s="132" t="str">
        <f t="shared" si="2"/>
        <v>7.6</v>
      </c>
      <c r="X57" s="132"/>
      <c r="Y57" s="132" t="str">
        <f t="shared" si="3"/>
        <v>7.7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E4BD-8018-41FA-B9C3-837086817A2E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390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46127</v>
      </c>
      <c r="G3" s="59">
        <v>46162</v>
      </c>
      <c r="H3" s="59">
        <v>46197</v>
      </c>
      <c r="I3" s="59">
        <v>46211</v>
      </c>
      <c r="J3" s="59">
        <v>46239</v>
      </c>
      <c r="K3" s="59">
        <v>46274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0.38541666666666669</v>
      </c>
      <c r="G4" s="18">
        <v>0.37777777777777777</v>
      </c>
      <c r="H4" s="18">
        <v>0.38263888888888892</v>
      </c>
      <c r="I4" s="18">
        <v>0.38750000000000001</v>
      </c>
      <c r="J4" s="18">
        <v>0.38541666666666669</v>
      </c>
      <c r="K4" s="18">
        <v>0.38194444444444442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115</v>
      </c>
      <c r="H5" s="24" t="s">
        <v>115</v>
      </c>
      <c r="I5" s="24" t="s">
        <v>115</v>
      </c>
      <c r="J5" s="24" t="s">
        <v>114</v>
      </c>
      <c r="K5" s="24" t="s">
        <v>116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197</v>
      </c>
      <c r="G7" s="27" t="s">
        <v>221</v>
      </c>
      <c r="H7" s="27" t="s">
        <v>191</v>
      </c>
      <c r="I7" s="27" t="s">
        <v>225</v>
      </c>
      <c r="J7" s="27" t="s">
        <v>249</v>
      </c>
      <c r="K7" s="27" t="s">
        <v>191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225</v>
      </c>
      <c r="S7" s="25" t="s">
        <v>197</v>
      </c>
      <c r="T7" s="69" t="s">
        <v>119</v>
      </c>
      <c r="U7" s="131" t="str">
        <f>R7</f>
        <v>26.5</v>
      </c>
      <c r="V7" s="132"/>
      <c r="W7" s="132" t="str">
        <f>IF(R7=S7,"-",S7)</f>
        <v>20.5</v>
      </c>
      <c r="X7" s="132"/>
      <c r="Y7" s="132" t="str">
        <f>IF(R7=T7,"-",T7)</f>
        <v>23.2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343</v>
      </c>
      <c r="G8" s="27" t="s">
        <v>293</v>
      </c>
      <c r="H8" s="27" t="s">
        <v>248</v>
      </c>
      <c r="I8" s="27" t="s">
        <v>120</v>
      </c>
      <c r="J8" s="27" t="s">
        <v>246</v>
      </c>
      <c r="K8" s="27" t="s">
        <v>283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283</v>
      </c>
      <c r="S8" s="25" t="s">
        <v>343</v>
      </c>
      <c r="T8" s="69" t="s">
        <v>197</v>
      </c>
      <c r="U8" s="131" t="str">
        <f>R8</f>
        <v>24.5</v>
      </c>
      <c r="V8" s="132"/>
      <c r="W8" s="132" t="str">
        <f>IF(R8=S8,"-",S8)</f>
        <v>10.0</v>
      </c>
      <c r="X8" s="132"/>
      <c r="Y8" s="132" t="str">
        <f>IF(R8=T8,"-",T8)</f>
        <v>20.5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182</v>
      </c>
      <c r="H9" s="102" t="s">
        <v>201</v>
      </c>
      <c r="I9" s="102" t="s">
        <v>226</v>
      </c>
      <c r="J9" s="102" t="s">
        <v>183</v>
      </c>
      <c r="K9" s="102" t="s">
        <v>201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226</v>
      </c>
      <c r="T9" s="70" t="s">
        <v>201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346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346</v>
      </c>
      <c r="S31" s="25" t="s">
        <v>148</v>
      </c>
      <c r="T31" s="69" t="s">
        <v>148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153</v>
      </c>
      <c r="G33" s="38" t="s">
        <v>78</v>
      </c>
      <c r="H33" s="38" t="s">
        <v>78</v>
      </c>
      <c r="I33" s="38" t="s">
        <v>391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391</v>
      </c>
      <c r="S33" s="25" t="s">
        <v>153</v>
      </c>
      <c r="T33" s="69" t="s">
        <v>233</v>
      </c>
      <c r="U33" s="131" t="str">
        <f t="shared" si="1"/>
        <v>0.027</v>
      </c>
      <c r="V33" s="132"/>
      <c r="W33" s="132" t="str">
        <f t="shared" si="2"/>
        <v>0.003</v>
      </c>
      <c r="X33" s="132"/>
      <c r="Y33" s="132" t="str">
        <f t="shared" si="3"/>
        <v>0.015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152</v>
      </c>
      <c r="G34" s="38" t="s">
        <v>78</v>
      </c>
      <c r="H34" s="38" t="s">
        <v>78</v>
      </c>
      <c r="I34" s="38" t="s">
        <v>153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153</v>
      </c>
      <c r="S34" s="25" t="s">
        <v>152</v>
      </c>
      <c r="T34" s="69" t="s">
        <v>152</v>
      </c>
      <c r="U34" s="131" t="str">
        <f t="shared" si="1"/>
        <v>0.003</v>
      </c>
      <c r="V34" s="132"/>
      <c r="W34" s="132" t="str">
        <f t="shared" si="2"/>
        <v>0.002</v>
      </c>
      <c r="X34" s="132"/>
      <c r="Y34" s="132" t="str">
        <f t="shared" si="3"/>
        <v>0.002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150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150</v>
      </c>
      <c r="S35" s="25" t="s">
        <v>153</v>
      </c>
      <c r="T35" s="69" t="s">
        <v>157</v>
      </c>
      <c r="U35" s="131" t="str">
        <f t="shared" si="1"/>
        <v>0.009</v>
      </c>
      <c r="V35" s="132"/>
      <c r="W35" s="132" t="str">
        <f t="shared" si="2"/>
        <v>0.003</v>
      </c>
      <c r="X35" s="132"/>
      <c r="Y35" s="132" t="str">
        <f t="shared" si="3"/>
        <v>0.006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207</v>
      </c>
      <c r="G37" s="38" t="s">
        <v>78</v>
      </c>
      <c r="H37" s="38" t="s">
        <v>78</v>
      </c>
      <c r="I37" s="38" t="s">
        <v>392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392</v>
      </c>
      <c r="S37" s="25" t="s">
        <v>207</v>
      </c>
      <c r="T37" s="69" t="s">
        <v>393</v>
      </c>
      <c r="U37" s="131" t="str">
        <f t="shared" si="1"/>
        <v>0.054</v>
      </c>
      <c r="V37" s="132"/>
      <c r="W37" s="132" t="str">
        <f t="shared" si="2"/>
        <v>0.010</v>
      </c>
      <c r="X37" s="132"/>
      <c r="Y37" s="132" t="str">
        <f t="shared" si="3"/>
        <v>0.032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152</v>
      </c>
      <c r="G38" s="38" t="s">
        <v>78</v>
      </c>
      <c r="H38" s="38" t="s">
        <v>78</v>
      </c>
      <c r="I38" s="38" t="s">
        <v>207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207</v>
      </c>
      <c r="S38" s="25" t="s">
        <v>152</v>
      </c>
      <c r="T38" s="69" t="s">
        <v>157</v>
      </c>
      <c r="U38" s="131" t="str">
        <f t="shared" si="1"/>
        <v>0.010</v>
      </c>
      <c r="V38" s="132"/>
      <c r="W38" s="132" t="str">
        <f t="shared" si="2"/>
        <v>0.002</v>
      </c>
      <c r="X38" s="132"/>
      <c r="Y38" s="132" t="str">
        <f t="shared" si="3"/>
        <v>0.006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154</v>
      </c>
      <c r="G39" s="38" t="s">
        <v>78</v>
      </c>
      <c r="H39" s="38" t="s">
        <v>78</v>
      </c>
      <c r="I39" s="38" t="s">
        <v>285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285</v>
      </c>
      <c r="S39" s="25" t="s">
        <v>154</v>
      </c>
      <c r="T39" s="69" t="s">
        <v>203</v>
      </c>
      <c r="U39" s="131" t="str">
        <f t="shared" si="1"/>
        <v>0.018</v>
      </c>
      <c r="V39" s="132"/>
      <c r="W39" s="132" t="str">
        <f t="shared" si="2"/>
        <v>0.004</v>
      </c>
      <c r="X39" s="132"/>
      <c r="Y39" s="132" t="str">
        <f t="shared" si="3"/>
        <v>0.011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234</v>
      </c>
      <c r="I43" s="27" t="s">
        <v>160</v>
      </c>
      <c r="J43" s="27" t="s">
        <v>159</v>
      </c>
      <c r="K43" s="27" t="s">
        <v>160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160</v>
      </c>
      <c r="S43" s="25" t="s">
        <v>159</v>
      </c>
      <c r="T43" s="69" t="s">
        <v>159</v>
      </c>
      <c r="U43" s="131" t="str">
        <f t="shared" si="1"/>
        <v>0.02</v>
      </c>
      <c r="V43" s="132"/>
      <c r="W43" s="132" t="str">
        <f t="shared" si="2"/>
        <v>&lt;0.01</v>
      </c>
      <c r="X43" s="132"/>
      <c r="Y43" s="132" t="str">
        <f t="shared" si="3"/>
        <v>&lt;0.01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338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338</v>
      </c>
      <c r="S46" s="25" t="s">
        <v>338</v>
      </c>
      <c r="T46" s="69" t="s">
        <v>338</v>
      </c>
      <c r="U46" s="131" t="str">
        <f t="shared" si="1"/>
        <v>11.4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164</v>
      </c>
      <c r="G48" s="27" t="s">
        <v>330</v>
      </c>
      <c r="H48" s="27" t="s">
        <v>386</v>
      </c>
      <c r="I48" s="27" t="s">
        <v>376</v>
      </c>
      <c r="J48" s="27" t="s">
        <v>306</v>
      </c>
      <c r="K48" s="27" t="s">
        <v>394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330</v>
      </c>
      <c r="S48" s="25" t="s">
        <v>164</v>
      </c>
      <c r="T48" s="69" t="s">
        <v>345</v>
      </c>
      <c r="U48" s="131" t="str">
        <f t="shared" si="1"/>
        <v>18.9</v>
      </c>
      <c r="V48" s="132"/>
      <c r="W48" s="132" t="str">
        <f t="shared" si="2"/>
        <v>10.4</v>
      </c>
      <c r="X48" s="132"/>
      <c r="Y48" s="132" t="str">
        <f t="shared" si="3"/>
        <v>15.3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372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372</v>
      </c>
      <c r="S49" s="25" t="s">
        <v>372</v>
      </c>
      <c r="T49" s="69" t="s">
        <v>372</v>
      </c>
      <c r="U49" s="131" t="str">
        <f t="shared" si="1"/>
        <v>34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395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395</v>
      </c>
      <c r="S50" s="25" t="s">
        <v>395</v>
      </c>
      <c r="T50" s="69" t="s">
        <v>395</v>
      </c>
      <c r="U50" s="131" t="str">
        <f t="shared" si="1"/>
        <v>51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177</v>
      </c>
      <c r="H52" s="27" t="s">
        <v>178</v>
      </c>
      <c r="I52" s="27" t="s">
        <v>178</v>
      </c>
      <c r="J52" s="27" t="s">
        <v>178</v>
      </c>
      <c r="K52" s="27" t="s">
        <v>177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178</v>
      </c>
      <c r="S52" s="25" t="s">
        <v>177</v>
      </c>
      <c r="T52" s="69" t="s">
        <v>178</v>
      </c>
      <c r="U52" s="131" t="str">
        <f t="shared" si="1"/>
        <v>0.000003</v>
      </c>
      <c r="V52" s="132"/>
      <c r="W52" s="132" t="str">
        <f t="shared" si="2"/>
        <v>0.000002</v>
      </c>
      <c r="X52" s="132"/>
      <c r="Y52" s="132" t="str">
        <f t="shared" si="3"/>
        <v>0.000003</v>
      </c>
      <c r="Z52" s="132"/>
      <c r="AA52" s="52">
        <f t="shared" si="0"/>
        <v>5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180</v>
      </c>
      <c r="H53" s="27" t="s">
        <v>180</v>
      </c>
      <c r="I53" s="27" t="s">
        <v>180</v>
      </c>
      <c r="J53" s="27" t="s">
        <v>179</v>
      </c>
      <c r="K53" s="27" t="s">
        <v>180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179</v>
      </c>
      <c r="S53" s="25" t="s">
        <v>180</v>
      </c>
      <c r="T53" s="69" t="s">
        <v>180</v>
      </c>
      <c r="U53" s="131" t="str">
        <f t="shared" si="1"/>
        <v>0.000001</v>
      </c>
      <c r="V53" s="132"/>
      <c r="W53" s="132" t="str">
        <f t="shared" si="2"/>
        <v>&lt;0.000001</v>
      </c>
      <c r="X53" s="132"/>
      <c r="Y53" s="132" t="str">
        <f t="shared" si="3"/>
        <v>&lt;0.000001</v>
      </c>
      <c r="Z53" s="132"/>
      <c r="AA53" s="52">
        <f t="shared" si="0"/>
        <v>5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201</v>
      </c>
      <c r="G56" s="27" t="s">
        <v>133</v>
      </c>
      <c r="H56" s="27" t="s">
        <v>131</v>
      </c>
      <c r="I56" s="27" t="s">
        <v>389</v>
      </c>
      <c r="J56" s="27" t="s">
        <v>202</v>
      </c>
      <c r="K56" s="27" t="s">
        <v>202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389</v>
      </c>
      <c r="S56" s="25" t="s">
        <v>201</v>
      </c>
      <c r="T56" s="69" t="s">
        <v>133</v>
      </c>
      <c r="U56" s="131" t="str">
        <f t="shared" si="1"/>
        <v>1.1</v>
      </c>
      <c r="V56" s="132"/>
      <c r="W56" s="132" t="str">
        <f t="shared" si="2"/>
        <v>0.4</v>
      </c>
      <c r="X56" s="132"/>
      <c r="Y56" s="132" t="str">
        <f t="shared" si="3"/>
        <v>0.8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184</v>
      </c>
      <c r="G57" s="27" t="s">
        <v>218</v>
      </c>
      <c r="H57" s="27" t="s">
        <v>218</v>
      </c>
      <c r="I57" s="27" t="s">
        <v>318</v>
      </c>
      <c r="J57" s="27" t="s">
        <v>218</v>
      </c>
      <c r="K57" s="27" t="s">
        <v>318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318</v>
      </c>
      <c r="S57" s="25" t="s">
        <v>184</v>
      </c>
      <c r="T57" s="69" t="s">
        <v>218</v>
      </c>
      <c r="U57" s="131" t="str">
        <f t="shared" si="1"/>
        <v>7.7</v>
      </c>
      <c r="V57" s="132"/>
      <c r="W57" s="132" t="str">
        <f t="shared" si="2"/>
        <v>7.4</v>
      </c>
      <c r="X57" s="132"/>
      <c r="Y57" s="132" t="str">
        <f t="shared" si="3"/>
        <v>7.6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1CCA-8413-4B7B-83A6-31BB4BB4A8E2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396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 t="s">
        <v>78</v>
      </c>
      <c r="H3" s="59" t="s">
        <v>78</v>
      </c>
      <c r="I3" s="59">
        <v>46218</v>
      </c>
      <c r="J3" s="59" t="s">
        <v>78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0.4368055555555555</v>
      </c>
      <c r="G4" s="18" t="s">
        <v>78</v>
      </c>
      <c r="H4" s="18" t="s">
        <v>78</v>
      </c>
      <c r="I4" s="18">
        <v>0.41111111111111115</v>
      </c>
      <c r="J4" s="18" t="s">
        <v>78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78</v>
      </c>
      <c r="H5" s="24" t="s">
        <v>78</v>
      </c>
      <c r="I5" s="24" t="s">
        <v>115</v>
      </c>
      <c r="J5" s="24" t="s">
        <v>78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78</v>
      </c>
      <c r="H6" s="24" t="s">
        <v>78</v>
      </c>
      <c r="I6" s="24" t="s">
        <v>115</v>
      </c>
      <c r="J6" s="24" t="s">
        <v>78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213</v>
      </c>
      <c r="G7" s="27" t="s">
        <v>78</v>
      </c>
      <c r="H7" s="27" t="s">
        <v>78</v>
      </c>
      <c r="I7" s="27" t="s">
        <v>200</v>
      </c>
      <c r="J7" s="27" t="s">
        <v>78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200</v>
      </c>
      <c r="S7" s="25" t="s">
        <v>213</v>
      </c>
      <c r="T7" s="69" t="s">
        <v>310</v>
      </c>
      <c r="U7" s="131" t="str">
        <f>R7</f>
        <v>19.5</v>
      </c>
      <c r="V7" s="132"/>
      <c r="W7" s="132" t="str">
        <f>IF(R7=S7,"-",S7)</f>
        <v>14.6</v>
      </c>
      <c r="X7" s="132"/>
      <c r="Y7" s="132" t="str">
        <f>IF(R7=T7,"-",T7)</f>
        <v>17.0</v>
      </c>
      <c r="Z7" s="132"/>
      <c r="AA7" s="52">
        <f t="shared" ref="AA7:AA61" si="0">12-COUNTIF(F7:Q7,"-")</f>
        <v>2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195</v>
      </c>
      <c r="G8" s="27" t="s">
        <v>78</v>
      </c>
      <c r="H8" s="27" t="s">
        <v>78</v>
      </c>
      <c r="I8" s="27" t="s">
        <v>325</v>
      </c>
      <c r="J8" s="27" t="s">
        <v>78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325</v>
      </c>
      <c r="S8" s="25" t="s">
        <v>195</v>
      </c>
      <c r="T8" s="69" t="s">
        <v>298</v>
      </c>
      <c r="U8" s="131" t="str">
        <f>R8</f>
        <v>16.5</v>
      </c>
      <c r="V8" s="132"/>
      <c r="W8" s="132" t="str">
        <f>IF(R8=S8,"-",S8)</f>
        <v>9.0</v>
      </c>
      <c r="X8" s="132"/>
      <c r="Y8" s="132" t="str">
        <f>IF(R8=T8,"-",T8)</f>
        <v>12.8</v>
      </c>
      <c r="Z8" s="132"/>
      <c r="AA8" s="52">
        <f t="shared" si="0"/>
        <v>2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130</v>
      </c>
      <c r="G9" s="102" t="s">
        <v>78</v>
      </c>
      <c r="H9" s="102" t="s">
        <v>78</v>
      </c>
      <c r="I9" s="102" t="s">
        <v>130</v>
      </c>
      <c r="J9" s="102" t="s">
        <v>78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130</v>
      </c>
      <c r="T9" s="70" t="s">
        <v>130</v>
      </c>
      <c r="U9" s="133" t="str">
        <f>R9</f>
        <v>0.6</v>
      </c>
      <c r="V9" s="134"/>
      <c r="W9" s="134" t="str">
        <f>IF(LEFT(R9,1)="&lt;","-",IF(AA9=1,"-",S9))</f>
        <v>0.6</v>
      </c>
      <c r="X9" s="134"/>
      <c r="Y9" s="134" t="str">
        <f>IF(LEFT(R9,1)="&lt;","-",IF(AA9=1,"-",T9))</f>
        <v>0.6</v>
      </c>
      <c r="Z9" s="134"/>
      <c r="AA9" s="79">
        <f t="shared" si="0"/>
        <v>2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78</v>
      </c>
      <c r="H10" s="61" t="s">
        <v>78</v>
      </c>
      <c r="I10" s="61" t="s">
        <v>134</v>
      </c>
      <c r="J10" s="61" t="s">
        <v>78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2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78</v>
      </c>
      <c r="H11" s="27" t="s">
        <v>78</v>
      </c>
      <c r="I11" s="27" t="s">
        <v>135</v>
      </c>
      <c r="J11" s="27" t="s">
        <v>78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2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2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136</v>
      </c>
      <c r="G12" s="27" t="s">
        <v>78</v>
      </c>
      <c r="H12" s="38" t="s">
        <v>78</v>
      </c>
      <c r="I12" s="27" t="s">
        <v>136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136</v>
      </c>
      <c r="S12" s="25" t="s">
        <v>136</v>
      </c>
      <c r="T12" s="69" t="s">
        <v>136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137</v>
      </c>
      <c r="G13" s="27" t="s">
        <v>78</v>
      </c>
      <c r="H13" s="38" t="s">
        <v>78</v>
      </c>
      <c r="I13" s="27" t="s">
        <v>137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137</v>
      </c>
      <c r="S13" s="25" t="s">
        <v>137</v>
      </c>
      <c r="T13" s="69" t="s">
        <v>137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138</v>
      </c>
      <c r="G14" s="27" t="s">
        <v>78</v>
      </c>
      <c r="H14" s="38" t="s">
        <v>78</v>
      </c>
      <c r="I14" s="27" t="s">
        <v>138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138</v>
      </c>
      <c r="S14" s="25" t="s">
        <v>138</v>
      </c>
      <c r="T14" s="69" t="s">
        <v>138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138</v>
      </c>
      <c r="G16" s="27" t="s">
        <v>78</v>
      </c>
      <c r="H16" s="38" t="s">
        <v>78</v>
      </c>
      <c r="I16" s="27" t="s">
        <v>138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138</v>
      </c>
      <c r="S16" s="25" t="s">
        <v>138</v>
      </c>
      <c r="T16" s="69" t="s">
        <v>138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140</v>
      </c>
      <c r="G18" s="27" t="s">
        <v>78</v>
      </c>
      <c r="H18" s="38" t="s">
        <v>78</v>
      </c>
      <c r="I18" s="27" t="s">
        <v>140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140</v>
      </c>
      <c r="S18" s="25" t="s">
        <v>140</v>
      </c>
      <c r="T18" s="69" t="s">
        <v>140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201</v>
      </c>
      <c r="G20" s="27" t="s">
        <v>78</v>
      </c>
      <c r="H20" s="38" t="s">
        <v>78</v>
      </c>
      <c r="I20" s="27" t="s">
        <v>131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131</v>
      </c>
      <c r="S20" s="25" t="s">
        <v>201</v>
      </c>
      <c r="T20" s="69" t="s">
        <v>130</v>
      </c>
      <c r="U20" s="131" t="str">
        <f t="shared" si="1"/>
        <v>0.9</v>
      </c>
      <c r="V20" s="132"/>
      <c r="W20" s="132" t="str">
        <f t="shared" si="2"/>
        <v>0.4</v>
      </c>
      <c r="X20" s="132"/>
      <c r="Y20" s="132" t="str">
        <f t="shared" si="3"/>
        <v>0.6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142</v>
      </c>
      <c r="G21" s="27" t="s">
        <v>78</v>
      </c>
      <c r="H21" s="38" t="s">
        <v>78</v>
      </c>
      <c r="I21" s="27" t="s">
        <v>142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142</v>
      </c>
      <c r="S21" s="25" t="s">
        <v>142</v>
      </c>
      <c r="T21" s="69" t="s">
        <v>142</v>
      </c>
      <c r="U21" s="131" t="str">
        <f t="shared" si="1"/>
        <v>&lt;0.08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144</v>
      </c>
      <c r="G22" s="27" t="s">
        <v>78</v>
      </c>
      <c r="H22" s="38" t="s">
        <v>78</v>
      </c>
      <c r="I22" s="27" t="s">
        <v>144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144</v>
      </c>
      <c r="S22" s="25" t="s">
        <v>144</v>
      </c>
      <c r="T22" s="69" t="s">
        <v>144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145</v>
      </c>
      <c r="G23" s="27" t="s">
        <v>78</v>
      </c>
      <c r="H23" s="38" t="s">
        <v>78</v>
      </c>
      <c r="I23" s="27" t="s">
        <v>145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145</v>
      </c>
      <c r="S23" s="25" t="s">
        <v>145</v>
      </c>
      <c r="T23" s="69" t="s">
        <v>145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146</v>
      </c>
      <c r="G24" s="27" t="s">
        <v>78</v>
      </c>
      <c r="H24" s="38" t="s">
        <v>78</v>
      </c>
      <c r="I24" s="27" t="s">
        <v>146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146</v>
      </c>
      <c r="S24" s="25" t="s">
        <v>146</v>
      </c>
      <c r="T24" s="69" t="s">
        <v>146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139</v>
      </c>
      <c r="G25" s="27" t="s">
        <v>78</v>
      </c>
      <c r="H25" s="38" t="s">
        <v>78</v>
      </c>
      <c r="I25" s="27" t="s">
        <v>139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139</v>
      </c>
      <c r="S25" s="25" t="s">
        <v>139</v>
      </c>
      <c r="T25" s="69" t="s">
        <v>139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138</v>
      </c>
      <c r="G26" s="27" t="s">
        <v>78</v>
      </c>
      <c r="H26" s="38" t="s">
        <v>78</v>
      </c>
      <c r="I26" s="27" t="s">
        <v>138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138</v>
      </c>
      <c r="S26" s="25" t="s">
        <v>138</v>
      </c>
      <c r="T26" s="69" t="s">
        <v>138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138</v>
      </c>
      <c r="G27" s="27" t="s">
        <v>78</v>
      </c>
      <c r="H27" s="38" t="s">
        <v>78</v>
      </c>
      <c r="I27" s="27" t="s">
        <v>138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138</v>
      </c>
      <c r="S27" s="25" t="s">
        <v>138</v>
      </c>
      <c r="T27" s="69" t="s">
        <v>138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138</v>
      </c>
      <c r="G28" s="27" t="s">
        <v>78</v>
      </c>
      <c r="H28" s="38" t="s">
        <v>78</v>
      </c>
      <c r="I28" s="27" t="s">
        <v>138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138</v>
      </c>
      <c r="S28" s="25" t="s">
        <v>138</v>
      </c>
      <c r="T28" s="69" t="s">
        <v>138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147</v>
      </c>
      <c r="G29" s="113" t="s">
        <v>64</v>
      </c>
      <c r="H29" s="114" t="s">
        <v>78</v>
      </c>
      <c r="I29" s="113" t="s">
        <v>147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147</v>
      </c>
      <c r="S29" s="113" t="s">
        <v>147</v>
      </c>
      <c r="T29" s="117" t="s">
        <v>147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138</v>
      </c>
      <c r="G30" s="27" t="s">
        <v>78</v>
      </c>
      <c r="H30" s="38" t="s">
        <v>78</v>
      </c>
      <c r="I30" s="27" t="s">
        <v>138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138</v>
      </c>
      <c r="S30" s="25" t="s">
        <v>138</v>
      </c>
      <c r="T30" s="69" t="s">
        <v>138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346</v>
      </c>
      <c r="G31" s="38" t="s">
        <v>78</v>
      </c>
      <c r="H31" s="38" t="s">
        <v>78</v>
      </c>
      <c r="I31" s="38" t="s">
        <v>397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397</v>
      </c>
      <c r="S31" s="25" t="s">
        <v>346</v>
      </c>
      <c r="T31" s="69" t="s">
        <v>398</v>
      </c>
      <c r="U31" s="131" t="str">
        <f t="shared" si="1"/>
        <v>0.11</v>
      </c>
      <c r="V31" s="132"/>
      <c r="W31" s="132" t="str">
        <f t="shared" si="2"/>
        <v>0.07</v>
      </c>
      <c r="X31" s="132"/>
      <c r="Y31" s="132" t="str">
        <f t="shared" si="3"/>
        <v>0.09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152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152</v>
      </c>
      <c r="S33" s="25" t="s">
        <v>138</v>
      </c>
      <c r="T33" s="69" t="s">
        <v>149</v>
      </c>
      <c r="U33" s="131" t="str">
        <f t="shared" si="1"/>
        <v>0.002</v>
      </c>
      <c r="V33" s="132"/>
      <c r="W33" s="132" t="str">
        <f t="shared" si="2"/>
        <v>&lt;0.001</v>
      </c>
      <c r="X33" s="132"/>
      <c r="Y33" s="132" t="str">
        <f t="shared" si="3"/>
        <v>0.001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154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154</v>
      </c>
      <c r="S35" s="25" t="s">
        <v>153</v>
      </c>
      <c r="T35" s="69" t="s">
        <v>154</v>
      </c>
      <c r="U35" s="131" t="str">
        <f t="shared" si="1"/>
        <v>0.004</v>
      </c>
      <c r="V35" s="132"/>
      <c r="W35" s="132" t="str">
        <f t="shared" si="2"/>
        <v>0.003</v>
      </c>
      <c r="X35" s="132"/>
      <c r="Y35" s="132" t="str">
        <f t="shared" si="3"/>
        <v>0.004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157</v>
      </c>
      <c r="G37" s="38" t="s">
        <v>78</v>
      </c>
      <c r="H37" s="38" t="s">
        <v>78</v>
      </c>
      <c r="I37" s="38" t="s">
        <v>203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203</v>
      </c>
      <c r="S37" s="25" t="s">
        <v>157</v>
      </c>
      <c r="T37" s="69" t="s">
        <v>206</v>
      </c>
      <c r="U37" s="131" t="str">
        <f t="shared" si="1"/>
        <v>0.011</v>
      </c>
      <c r="V37" s="132"/>
      <c r="W37" s="132" t="str">
        <f t="shared" si="2"/>
        <v>0.006</v>
      </c>
      <c r="X37" s="132"/>
      <c r="Y37" s="132" t="str">
        <f t="shared" si="3"/>
        <v>0.008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154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154</v>
      </c>
      <c r="S39" s="25" t="s">
        <v>152</v>
      </c>
      <c r="T39" s="69" t="s">
        <v>153</v>
      </c>
      <c r="U39" s="131" t="str">
        <f t="shared" si="1"/>
        <v>0.004</v>
      </c>
      <c r="V39" s="132"/>
      <c r="W39" s="132" t="str">
        <f t="shared" si="2"/>
        <v>0.002</v>
      </c>
      <c r="X39" s="132"/>
      <c r="Y39" s="132" t="str">
        <f t="shared" si="3"/>
        <v>0.003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149</v>
      </c>
      <c r="G40" s="38" t="s">
        <v>78</v>
      </c>
      <c r="H40" s="38" t="s">
        <v>78</v>
      </c>
      <c r="I40" s="38" t="s">
        <v>149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149</v>
      </c>
      <c r="S40" s="25" t="s">
        <v>149</v>
      </c>
      <c r="T40" s="69" t="s">
        <v>149</v>
      </c>
      <c r="U40" s="131" t="str">
        <f t="shared" si="1"/>
        <v>0.001</v>
      </c>
      <c r="V40" s="132"/>
      <c r="W40" s="132" t="str">
        <f t="shared" si="2"/>
        <v>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78</v>
      </c>
      <c r="H43" s="27" t="s">
        <v>78</v>
      </c>
      <c r="I43" s="27" t="s">
        <v>159</v>
      </c>
      <c r="J43" s="27" t="s">
        <v>78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2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78</v>
      </c>
      <c r="H44" s="27" t="s">
        <v>78</v>
      </c>
      <c r="I44" s="27" t="s">
        <v>159</v>
      </c>
      <c r="J44" s="27" t="s">
        <v>78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2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364</v>
      </c>
      <c r="G46" s="27" t="s">
        <v>78</v>
      </c>
      <c r="H46" s="38" t="s">
        <v>78</v>
      </c>
      <c r="I46" s="27" t="s">
        <v>162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162</v>
      </c>
      <c r="S46" s="25" t="s">
        <v>364</v>
      </c>
      <c r="T46" s="69" t="s">
        <v>399</v>
      </c>
      <c r="U46" s="131" t="str">
        <f t="shared" si="1"/>
        <v>8.8</v>
      </c>
      <c r="V46" s="132"/>
      <c r="W46" s="132" t="str">
        <f t="shared" si="2"/>
        <v>7.8</v>
      </c>
      <c r="X46" s="132"/>
      <c r="Y46" s="132" t="str">
        <f t="shared" si="3"/>
        <v>8.3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78</v>
      </c>
      <c r="H47" s="27" t="s">
        <v>78</v>
      </c>
      <c r="I47" s="27" t="s">
        <v>138</v>
      </c>
      <c r="J47" s="27" t="s">
        <v>78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2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400</v>
      </c>
      <c r="G48" s="27" t="s">
        <v>78</v>
      </c>
      <c r="H48" s="27" t="s">
        <v>78</v>
      </c>
      <c r="I48" s="27" t="s">
        <v>401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400</v>
      </c>
      <c r="S48" s="25" t="s">
        <v>401</v>
      </c>
      <c r="T48" s="69" t="s">
        <v>402</v>
      </c>
      <c r="U48" s="131" t="str">
        <f t="shared" si="1"/>
        <v>11.1</v>
      </c>
      <c r="V48" s="132"/>
      <c r="W48" s="132" t="str">
        <f t="shared" si="2"/>
        <v>9.4</v>
      </c>
      <c r="X48" s="132"/>
      <c r="Y48" s="132" t="str">
        <f t="shared" si="3"/>
        <v>10.2</v>
      </c>
      <c r="Z48" s="132"/>
      <c r="AA48" s="52">
        <f t="shared" si="0"/>
        <v>2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171</v>
      </c>
      <c r="G49" s="27" t="s">
        <v>78</v>
      </c>
      <c r="H49" s="27" t="s">
        <v>78</v>
      </c>
      <c r="I49" s="27" t="s">
        <v>403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403</v>
      </c>
      <c r="S49" s="25" t="s">
        <v>171</v>
      </c>
      <c r="T49" s="69" t="s">
        <v>359</v>
      </c>
      <c r="U49" s="131" t="str">
        <f t="shared" si="1"/>
        <v>36</v>
      </c>
      <c r="V49" s="132"/>
      <c r="W49" s="132" t="str">
        <f t="shared" si="2"/>
        <v>28</v>
      </c>
      <c r="X49" s="132"/>
      <c r="Y49" s="132" t="str">
        <f t="shared" si="3"/>
        <v>32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404</v>
      </c>
      <c r="G50" s="27" t="s">
        <v>78</v>
      </c>
      <c r="H50" s="27" t="s">
        <v>78</v>
      </c>
      <c r="I50" s="27" t="s">
        <v>405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405</v>
      </c>
      <c r="S50" s="25" t="s">
        <v>404</v>
      </c>
      <c r="T50" s="69" t="s">
        <v>406</v>
      </c>
      <c r="U50" s="131" t="str">
        <f t="shared" si="1"/>
        <v>93</v>
      </c>
      <c r="V50" s="132"/>
      <c r="W50" s="132" t="str">
        <f t="shared" si="2"/>
        <v>79</v>
      </c>
      <c r="X50" s="132"/>
      <c r="Y50" s="132" t="str">
        <f t="shared" si="3"/>
        <v>86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176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176</v>
      </c>
      <c r="S51" s="25" t="s">
        <v>176</v>
      </c>
      <c r="T51" s="69" t="s">
        <v>176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139</v>
      </c>
      <c r="G54" s="27" t="s">
        <v>78</v>
      </c>
      <c r="H54" s="38" t="s">
        <v>78</v>
      </c>
      <c r="I54" s="27" t="s">
        <v>139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139</v>
      </c>
      <c r="S54" s="25" t="s">
        <v>139</v>
      </c>
      <c r="T54" s="69" t="s">
        <v>139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181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181</v>
      </c>
      <c r="S55" s="25" t="s">
        <v>181</v>
      </c>
      <c r="T55" s="69" t="s">
        <v>181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78</v>
      </c>
      <c r="H56" s="27" t="s">
        <v>78</v>
      </c>
      <c r="I56" s="27" t="s">
        <v>201</v>
      </c>
      <c r="J56" s="27" t="s">
        <v>78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201</v>
      </c>
      <c r="S56" s="25" t="s">
        <v>407</v>
      </c>
      <c r="T56" s="69" t="s">
        <v>407</v>
      </c>
      <c r="U56" s="131" t="str">
        <f t="shared" si="1"/>
        <v>0.4</v>
      </c>
      <c r="V56" s="132"/>
      <c r="W56" s="132" t="str">
        <f t="shared" si="2"/>
        <v>&lt;0.3</v>
      </c>
      <c r="X56" s="132"/>
      <c r="Y56" s="132" t="str">
        <f t="shared" si="3"/>
        <v>&lt;0.3</v>
      </c>
      <c r="Z56" s="132"/>
      <c r="AA56" s="52">
        <f t="shared" si="0"/>
        <v>2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408</v>
      </c>
      <c r="G57" s="27" t="s">
        <v>78</v>
      </c>
      <c r="H57" s="27" t="s">
        <v>78</v>
      </c>
      <c r="I57" s="27" t="s">
        <v>409</v>
      </c>
      <c r="J57" s="27" t="s">
        <v>78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409</v>
      </c>
      <c r="S57" s="25" t="s">
        <v>408</v>
      </c>
      <c r="T57" s="69" t="s">
        <v>409</v>
      </c>
      <c r="U57" s="131" t="str">
        <f t="shared" si="1"/>
        <v>7.2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2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78</v>
      </c>
      <c r="H58" s="38" t="s">
        <v>78</v>
      </c>
      <c r="I58" s="38" t="s">
        <v>186</v>
      </c>
      <c r="J58" s="38" t="s">
        <v>78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2</v>
      </c>
      <c r="W58" s="132" t="s">
        <v>64</v>
      </c>
      <c r="X58" s="132"/>
      <c r="Y58" s="132" t="s">
        <v>64</v>
      </c>
      <c r="Z58" s="132"/>
      <c r="AA58" s="52">
        <f t="shared" si="0"/>
        <v>2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78</v>
      </c>
      <c r="H59" s="27" t="s">
        <v>78</v>
      </c>
      <c r="I59" s="27" t="s">
        <v>186</v>
      </c>
      <c r="J59" s="27" t="s">
        <v>78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2</v>
      </c>
      <c r="W59" s="132" t="s">
        <v>64</v>
      </c>
      <c r="X59" s="132"/>
      <c r="Y59" s="132" t="s">
        <v>64</v>
      </c>
      <c r="Z59" s="132"/>
      <c r="AA59" s="52">
        <f t="shared" si="0"/>
        <v>2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78</v>
      </c>
      <c r="H60" s="27" t="s">
        <v>78</v>
      </c>
      <c r="I60" s="27" t="s">
        <v>187</v>
      </c>
      <c r="J60" s="27" t="s">
        <v>78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2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78</v>
      </c>
      <c r="H61" s="31" t="s">
        <v>78</v>
      </c>
      <c r="I61" s="31" t="s">
        <v>144</v>
      </c>
      <c r="J61" s="31" t="s">
        <v>78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2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2370-EECD-4C59-907A-A9CC5F3BF6E6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410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0.4055555555555555</v>
      </c>
      <c r="G4" s="18">
        <v>0.42083333333333334</v>
      </c>
      <c r="H4" s="18">
        <v>0.41250000000000003</v>
      </c>
      <c r="I4" s="18">
        <v>0.3888888888888889</v>
      </c>
      <c r="J4" s="18">
        <v>0.40208333333333335</v>
      </c>
      <c r="K4" s="18">
        <v>0.3923611111111111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115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301</v>
      </c>
      <c r="G7" s="27" t="s">
        <v>128</v>
      </c>
      <c r="H7" s="27" t="s">
        <v>222</v>
      </c>
      <c r="I7" s="27" t="s">
        <v>249</v>
      </c>
      <c r="J7" s="27" t="s">
        <v>411</v>
      </c>
      <c r="K7" s="27" t="s">
        <v>249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411</v>
      </c>
      <c r="S7" s="25" t="s">
        <v>301</v>
      </c>
      <c r="T7" s="69" t="s">
        <v>267</v>
      </c>
      <c r="U7" s="131" t="str">
        <f>R7</f>
        <v>33.0</v>
      </c>
      <c r="V7" s="132"/>
      <c r="W7" s="132" t="str">
        <f>IF(R7=S7,"-",S7)</f>
        <v>16.0</v>
      </c>
      <c r="X7" s="132"/>
      <c r="Y7" s="132" t="str">
        <f>IF(R7=T7,"-",T7)</f>
        <v>24.7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271</v>
      </c>
      <c r="G8" s="27" t="s">
        <v>255</v>
      </c>
      <c r="H8" s="27" t="s">
        <v>221</v>
      </c>
      <c r="I8" s="27" t="s">
        <v>120</v>
      </c>
      <c r="J8" s="27" t="s">
        <v>193</v>
      </c>
      <c r="K8" s="27" t="s">
        <v>249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193</v>
      </c>
      <c r="S8" s="25" t="s">
        <v>271</v>
      </c>
      <c r="T8" s="69" t="s">
        <v>311</v>
      </c>
      <c r="U8" s="131" t="str">
        <f>R8</f>
        <v>26.0</v>
      </c>
      <c r="V8" s="132"/>
      <c r="W8" s="132" t="str">
        <f>IF(R8=S8,"-",S8)</f>
        <v>13.6</v>
      </c>
      <c r="X8" s="132"/>
      <c r="Y8" s="132" t="str">
        <f>IF(R8=T8,"-",T8)</f>
        <v>20.9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183</v>
      </c>
      <c r="H9" s="102" t="s">
        <v>201</v>
      </c>
      <c r="I9" s="102" t="s">
        <v>182</v>
      </c>
      <c r="J9" s="102" t="s">
        <v>201</v>
      </c>
      <c r="K9" s="102" t="s">
        <v>226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226</v>
      </c>
      <c r="T9" s="70" t="s">
        <v>201</v>
      </c>
      <c r="U9" s="133" t="str">
        <f>R9</f>
        <v>0.5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346</v>
      </c>
      <c r="H31" s="38" t="s">
        <v>143</v>
      </c>
      <c r="I31" s="38" t="s">
        <v>398</v>
      </c>
      <c r="J31" s="38" t="s">
        <v>412</v>
      </c>
      <c r="K31" s="38" t="s">
        <v>412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412</v>
      </c>
      <c r="S31" s="25" t="s">
        <v>148</v>
      </c>
      <c r="T31" s="69" t="s">
        <v>346</v>
      </c>
      <c r="U31" s="131" t="str">
        <f t="shared" si="1"/>
        <v>0.10</v>
      </c>
      <c r="V31" s="132"/>
      <c r="W31" s="132" t="str">
        <f t="shared" si="2"/>
        <v>&lt;0.06</v>
      </c>
      <c r="X31" s="132"/>
      <c r="Y31" s="132" t="str">
        <f t="shared" si="3"/>
        <v>0.07</v>
      </c>
      <c r="Z31" s="132"/>
      <c r="AA31" s="52">
        <f t="shared" si="0"/>
        <v>6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153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153</v>
      </c>
      <c r="S33" s="25" t="s">
        <v>138</v>
      </c>
      <c r="T33" s="69" t="s">
        <v>152</v>
      </c>
      <c r="U33" s="131" t="str">
        <f t="shared" si="1"/>
        <v>0.003</v>
      </c>
      <c r="V33" s="132"/>
      <c r="W33" s="132" t="str">
        <f t="shared" si="2"/>
        <v>&lt;0.001</v>
      </c>
      <c r="X33" s="132"/>
      <c r="Y33" s="132" t="str">
        <f t="shared" si="3"/>
        <v>0.002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154</v>
      </c>
      <c r="G35" s="38" t="s">
        <v>78</v>
      </c>
      <c r="H35" s="38" t="s">
        <v>78</v>
      </c>
      <c r="I35" s="38" t="s">
        <v>157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157</v>
      </c>
      <c r="S35" s="25" t="s">
        <v>154</v>
      </c>
      <c r="T35" s="69" t="s">
        <v>151</v>
      </c>
      <c r="U35" s="131" t="str">
        <f t="shared" si="1"/>
        <v>0.006</v>
      </c>
      <c r="V35" s="132"/>
      <c r="W35" s="132" t="str">
        <f t="shared" si="2"/>
        <v>0.004</v>
      </c>
      <c r="X35" s="132"/>
      <c r="Y35" s="132" t="str">
        <f t="shared" si="3"/>
        <v>0.005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305</v>
      </c>
      <c r="G37" s="38" t="s">
        <v>78</v>
      </c>
      <c r="H37" s="38" t="s">
        <v>78</v>
      </c>
      <c r="I37" s="38" t="s">
        <v>205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205</v>
      </c>
      <c r="S37" s="25" t="s">
        <v>305</v>
      </c>
      <c r="T37" s="69" t="s">
        <v>229</v>
      </c>
      <c r="U37" s="131" t="str">
        <f t="shared" si="1"/>
        <v>0.016</v>
      </c>
      <c r="V37" s="132"/>
      <c r="W37" s="132" t="str">
        <f t="shared" si="2"/>
        <v>0.007</v>
      </c>
      <c r="X37" s="132"/>
      <c r="Y37" s="132" t="str">
        <f t="shared" si="3"/>
        <v>0.012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151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151</v>
      </c>
      <c r="S39" s="25" t="s">
        <v>152</v>
      </c>
      <c r="T39" s="69" t="s">
        <v>154</v>
      </c>
      <c r="U39" s="131" t="str">
        <f t="shared" si="1"/>
        <v>0.005</v>
      </c>
      <c r="V39" s="132"/>
      <c r="W39" s="132" t="str">
        <f t="shared" si="2"/>
        <v>0.002</v>
      </c>
      <c r="X39" s="132"/>
      <c r="Y39" s="132" t="str">
        <f t="shared" si="3"/>
        <v>0.004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149</v>
      </c>
      <c r="G40" s="38" t="s">
        <v>78</v>
      </c>
      <c r="H40" s="38" t="s">
        <v>78</v>
      </c>
      <c r="I40" s="38" t="s">
        <v>152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152</v>
      </c>
      <c r="S40" s="25" t="s">
        <v>149</v>
      </c>
      <c r="T40" s="69" t="s">
        <v>152</v>
      </c>
      <c r="U40" s="131" t="str">
        <f t="shared" si="1"/>
        <v>0.002</v>
      </c>
      <c r="V40" s="132"/>
      <c r="W40" s="132" t="str">
        <f t="shared" si="2"/>
        <v>0.001</v>
      </c>
      <c r="X40" s="132"/>
      <c r="Y40" s="132" t="str">
        <f t="shared" si="3"/>
        <v>0.002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159</v>
      </c>
      <c r="I43" s="27" t="s">
        <v>159</v>
      </c>
      <c r="J43" s="27" t="s">
        <v>159</v>
      </c>
      <c r="K43" s="27" t="s">
        <v>159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401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401</v>
      </c>
      <c r="S46" s="25" t="s">
        <v>401</v>
      </c>
      <c r="T46" s="69" t="s">
        <v>401</v>
      </c>
      <c r="U46" s="131" t="str">
        <f t="shared" si="1"/>
        <v>9.4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236</v>
      </c>
      <c r="G48" s="27" t="s">
        <v>413</v>
      </c>
      <c r="H48" s="27" t="s">
        <v>350</v>
      </c>
      <c r="I48" s="27" t="s">
        <v>350</v>
      </c>
      <c r="J48" s="27" t="s">
        <v>414</v>
      </c>
      <c r="K48" s="27" t="s">
        <v>195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236</v>
      </c>
      <c r="S48" s="25" t="s">
        <v>195</v>
      </c>
      <c r="T48" s="69" t="s">
        <v>164</v>
      </c>
      <c r="U48" s="131" t="str">
        <f t="shared" si="1"/>
        <v>11.3</v>
      </c>
      <c r="V48" s="132"/>
      <c r="W48" s="132" t="str">
        <f t="shared" si="2"/>
        <v>9.0</v>
      </c>
      <c r="X48" s="132"/>
      <c r="Y48" s="132" t="str">
        <f t="shared" si="3"/>
        <v>10.4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415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415</v>
      </c>
      <c r="S49" s="25" t="s">
        <v>415</v>
      </c>
      <c r="T49" s="69" t="s">
        <v>415</v>
      </c>
      <c r="U49" s="131" t="str">
        <f t="shared" si="1"/>
        <v>37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416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416</v>
      </c>
      <c r="S50" s="25" t="s">
        <v>416</v>
      </c>
      <c r="T50" s="69" t="s">
        <v>416</v>
      </c>
      <c r="U50" s="131" t="str">
        <f t="shared" si="1"/>
        <v>95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407</v>
      </c>
      <c r="H56" s="27" t="s">
        <v>407</v>
      </c>
      <c r="I56" s="27" t="s">
        <v>182</v>
      </c>
      <c r="J56" s="27" t="s">
        <v>407</v>
      </c>
      <c r="K56" s="27" t="s">
        <v>182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182</v>
      </c>
      <c r="S56" s="25" t="s">
        <v>407</v>
      </c>
      <c r="T56" s="69" t="s">
        <v>407</v>
      </c>
      <c r="U56" s="131" t="str">
        <f t="shared" si="1"/>
        <v>0.3</v>
      </c>
      <c r="V56" s="132"/>
      <c r="W56" s="132" t="str">
        <f t="shared" si="2"/>
        <v>&lt;0.3</v>
      </c>
      <c r="X56" s="132"/>
      <c r="Y56" s="132" t="str">
        <f t="shared" si="3"/>
        <v>&lt;0.3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409</v>
      </c>
      <c r="G57" s="27" t="s">
        <v>409</v>
      </c>
      <c r="H57" s="27" t="s">
        <v>184</v>
      </c>
      <c r="I57" s="27" t="s">
        <v>184</v>
      </c>
      <c r="J57" s="27" t="s">
        <v>184</v>
      </c>
      <c r="K57" s="27" t="s">
        <v>409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184</v>
      </c>
      <c r="S57" s="25" t="s">
        <v>409</v>
      </c>
      <c r="T57" s="69" t="s">
        <v>217</v>
      </c>
      <c r="U57" s="131" t="str">
        <f t="shared" si="1"/>
        <v>7.4</v>
      </c>
      <c r="V57" s="132"/>
      <c r="W57" s="132" t="str">
        <f t="shared" si="2"/>
        <v>7.2</v>
      </c>
      <c r="X57" s="132"/>
      <c r="Y57" s="132" t="str">
        <f t="shared" si="3"/>
        <v>7.3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D99D-260B-486B-A328-393679BEE0C1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417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 t="s">
        <v>78</v>
      </c>
      <c r="H3" s="59" t="s">
        <v>78</v>
      </c>
      <c r="I3" s="59">
        <v>46218</v>
      </c>
      <c r="J3" s="59" t="s">
        <v>78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0.4069444444444445</v>
      </c>
      <c r="G4" s="18" t="s">
        <v>78</v>
      </c>
      <c r="H4" s="18" t="s">
        <v>78</v>
      </c>
      <c r="I4" s="18">
        <v>0.4548611111111111</v>
      </c>
      <c r="J4" s="18" t="s">
        <v>78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78</v>
      </c>
      <c r="H5" s="24" t="s">
        <v>78</v>
      </c>
      <c r="I5" s="24" t="s">
        <v>115</v>
      </c>
      <c r="J5" s="24" t="s">
        <v>78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78</v>
      </c>
      <c r="H6" s="24" t="s">
        <v>78</v>
      </c>
      <c r="I6" s="24" t="s">
        <v>115</v>
      </c>
      <c r="J6" s="24" t="s">
        <v>78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260</v>
      </c>
      <c r="G7" s="27" t="s">
        <v>78</v>
      </c>
      <c r="H7" s="27" t="s">
        <v>78</v>
      </c>
      <c r="I7" s="27" t="s">
        <v>193</v>
      </c>
      <c r="J7" s="27" t="s">
        <v>78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193</v>
      </c>
      <c r="S7" s="25" t="s">
        <v>260</v>
      </c>
      <c r="T7" s="69" t="s">
        <v>118</v>
      </c>
      <c r="U7" s="131" t="str">
        <f>R7</f>
        <v>26.0</v>
      </c>
      <c r="V7" s="132"/>
      <c r="W7" s="132" t="str">
        <f>IF(R7=S7,"-",S7)</f>
        <v>19.0</v>
      </c>
      <c r="X7" s="132"/>
      <c r="Y7" s="132" t="str">
        <f>IF(R7=T7,"-",T7)</f>
        <v>22.5</v>
      </c>
      <c r="Z7" s="132"/>
      <c r="AA7" s="52">
        <f t="shared" ref="AA7:AA61" si="0">12-COUNTIF(F7:Q7,"-")</f>
        <v>2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223</v>
      </c>
      <c r="G8" s="27" t="s">
        <v>78</v>
      </c>
      <c r="H8" s="27" t="s">
        <v>78</v>
      </c>
      <c r="I8" s="27" t="s">
        <v>169</v>
      </c>
      <c r="J8" s="27" t="s">
        <v>78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169</v>
      </c>
      <c r="S8" s="25" t="s">
        <v>223</v>
      </c>
      <c r="T8" s="69" t="s">
        <v>326</v>
      </c>
      <c r="U8" s="131" t="str">
        <f>R8</f>
        <v>14.2</v>
      </c>
      <c r="V8" s="132"/>
      <c r="W8" s="132" t="str">
        <f>IF(R8=S8,"-",S8)</f>
        <v>13.5</v>
      </c>
      <c r="X8" s="132"/>
      <c r="Y8" s="132" t="str">
        <f>IF(R8=T8,"-",T8)</f>
        <v>13.8</v>
      </c>
      <c r="Z8" s="132"/>
      <c r="AA8" s="52">
        <f t="shared" si="0"/>
        <v>2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130</v>
      </c>
      <c r="G9" s="102" t="s">
        <v>78</v>
      </c>
      <c r="H9" s="102" t="s">
        <v>78</v>
      </c>
      <c r="I9" s="102" t="s">
        <v>183</v>
      </c>
      <c r="J9" s="102" t="s">
        <v>78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183</v>
      </c>
      <c r="T9" s="70" t="s">
        <v>130</v>
      </c>
      <c r="U9" s="133" t="str">
        <f>R9</f>
        <v>0.6</v>
      </c>
      <c r="V9" s="134"/>
      <c r="W9" s="134" t="str">
        <f>IF(LEFT(R9,1)="&lt;","-",IF(AA9=1,"-",S9))</f>
        <v>0.5</v>
      </c>
      <c r="X9" s="134"/>
      <c r="Y9" s="134" t="str">
        <f>IF(LEFT(R9,1)="&lt;","-",IF(AA9=1,"-",T9))</f>
        <v>0.6</v>
      </c>
      <c r="Z9" s="134"/>
      <c r="AA9" s="79">
        <f t="shared" si="0"/>
        <v>2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78</v>
      </c>
      <c r="H10" s="61" t="s">
        <v>78</v>
      </c>
      <c r="I10" s="61" t="s">
        <v>134</v>
      </c>
      <c r="J10" s="61" t="s">
        <v>78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2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78</v>
      </c>
      <c r="H11" s="27" t="s">
        <v>78</v>
      </c>
      <c r="I11" s="27" t="s">
        <v>135</v>
      </c>
      <c r="J11" s="27" t="s">
        <v>78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2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2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136</v>
      </c>
      <c r="G12" s="27" t="s">
        <v>78</v>
      </c>
      <c r="H12" s="38" t="s">
        <v>78</v>
      </c>
      <c r="I12" s="27" t="s">
        <v>136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136</v>
      </c>
      <c r="S12" s="25" t="s">
        <v>136</v>
      </c>
      <c r="T12" s="69" t="s">
        <v>136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137</v>
      </c>
      <c r="G13" s="27" t="s">
        <v>78</v>
      </c>
      <c r="H13" s="38" t="s">
        <v>78</v>
      </c>
      <c r="I13" s="27" t="s">
        <v>137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137</v>
      </c>
      <c r="S13" s="25" t="s">
        <v>137</v>
      </c>
      <c r="T13" s="69" t="s">
        <v>137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138</v>
      </c>
      <c r="G14" s="27" t="s">
        <v>78</v>
      </c>
      <c r="H14" s="38" t="s">
        <v>78</v>
      </c>
      <c r="I14" s="27" t="s">
        <v>138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138</v>
      </c>
      <c r="S14" s="25" t="s">
        <v>138</v>
      </c>
      <c r="T14" s="69" t="s">
        <v>138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138</v>
      </c>
      <c r="G16" s="27" t="s">
        <v>78</v>
      </c>
      <c r="H16" s="38" t="s">
        <v>78</v>
      </c>
      <c r="I16" s="27" t="s">
        <v>138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138</v>
      </c>
      <c r="S16" s="25" t="s">
        <v>138</v>
      </c>
      <c r="T16" s="69" t="s">
        <v>138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140</v>
      </c>
      <c r="G18" s="27" t="s">
        <v>78</v>
      </c>
      <c r="H18" s="38" t="s">
        <v>78</v>
      </c>
      <c r="I18" s="27" t="s">
        <v>140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140</v>
      </c>
      <c r="S18" s="25" t="s">
        <v>140</v>
      </c>
      <c r="T18" s="69" t="s">
        <v>140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141</v>
      </c>
      <c r="G20" s="27" t="s">
        <v>78</v>
      </c>
      <c r="H20" s="38" t="s">
        <v>78</v>
      </c>
      <c r="I20" s="27" t="s">
        <v>201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201</v>
      </c>
      <c r="S20" s="25" t="s">
        <v>141</v>
      </c>
      <c r="T20" s="69" t="s">
        <v>141</v>
      </c>
      <c r="U20" s="131" t="str">
        <f t="shared" si="1"/>
        <v>0.4</v>
      </c>
      <c r="V20" s="132"/>
      <c r="W20" s="132" t="str">
        <f t="shared" si="2"/>
        <v>&lt;0.4</v>
      </c>
      <c r="X20" s="132"/>
      <c r="Y20" s="132" t="str">
        <f t="shared" si="3"/>
        <v>&lt;0.4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142</v>
      </c>
      <c r="G21" s="27" t="s">
        <v>78</v>
      </c>
      <c r="H21" s="38" t="s">
        <v>78</v>
      </c>
      <c r="I21" s="27" t="s">
        <v>142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142</v>
      </c>
      <c r="S21" s="25" t="s">
        <v>142</v>
      </c>
      <c r="T21" s="69" t="s">
        <v>142</v>
      </c>
      <c r="U21" s="131" t="str">
        <f t="shared" si="1"/>
        <v>&lt;0.08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144</v>
      </c>
      <c r="G22" s="27" t="s">
        <v>78</v>
      </c>
      <c r="H22" s="38" t="s">
        <v>78</v>
      </c>
      <c r="I22" s="27" t="s">
        <v>144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144</v>
      </c>
      <c r="S22" s="25" t="s">
        <v>144</v>
      </c>
      <c r="T22" s="69" t="s">
        <v>144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145</v>
      </c>
      <c r="G23" s="27" t="s">
        <v>78</v>
      </c>
      <c r="H23" s="38" t="s">
        <v>78</v>
      </c>
      <c r="I23" s="27" t="s">
        <v>145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145</v>
      </c>
      <c r="S23" s="25" t="s">
        <v>145</v>
      </c>
      <c r="T23" s="69" t="s">
        <v>145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146</v>
      </c>
      <c r="G24" s="27" t="s">
        <v>78</v>
      </c>
      <c r="H24" s="38" t="s">
        <v>78</v>
      </c>
      <c r="I24" s="27" t="s">
        <v>146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146</v>
      </c>
      <c r="S24" s="25" t="s">
        <v>146</v>
      </c>
      <c r="T24" s="69" t="s">
        <v>146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139</v>
      </c>
      <c r="G25" s="27" t="s">
        <v>78</v>
      </c>
      <c r="H25" s="38" t="s">
        <v>78</v>
      </c>
      <c r="I25" s="27" t="s">
        <v>139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139</v>
      </c>
      <c r="S25" s="25" t="s">
        <v>139</v>
      </c>
      <c r="T25" s="69" t="s">
        <v>139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138</v>
      </c>
      <c r="G26" s="27" t="s">
        <v>78</v>
      </c>
      <c r="H26" s="38" t="s">
        <v>78</v>
      </c>
      <c r="I26" s="27" t="s">
        <v>138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138</v>
      </c>
      <c r="S26" s="25" t="s">
        <v>138</v>
      </c>
      <c r="T26" s="69" t="s">
        <v>138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138</v>
      </c>
      <c r="G27" s="27" t="s">
        <v>78</v>
      </c>
      <c r="H27" s="38" t="s">
        <v>78</v>
      </c>
      <c r="I27" s="27" t="s">
        <v>138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138</v>
      </c>
      <c r="S27" s="25" t="s">
        <v>138</v>
      </c>
      <c r="T27" s="69" t="s">
        <v>138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138</v>
      </c>
      <c r="G28" s="27" t="s">
        <v>78</v>
      </c>
      <c r="H28" s="38" t="s">
        <v>78</v>
      </c>
      <c r="I28" s="27" t="s">
        <v>138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138</v>
      </c>
      <c r="S28" s="25" t="s">
        <v>138</v>
      </c>
      <c r="T28" s="69" t="s">
        <v>138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147</v>
      </c>
      <c r="G29" s="113" t="s">
        <v>64</v>
      </c>
      <c r="H29" s="114" t="s">
        <v>78</v>
      </c>
      <c r="I29" s="113" t="s">
        <v>147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147</v>
      </c>
      <c r="S29" s="113" t="s">
        <v>147</v>
      </c>
      <c r="T29" s="117" t="s">
        <v>147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138</v>
      </c>
      <c r="G30" s="27" t="s">
        <v>78</v>
      </c>
      <c r="H30" s="38" t="s">
        <v>78</v>
      </c>
      <c r="I30" s="27" t="s">
        <v>138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138</v>
      </c>
      <c r="S30" s="25" t="s">
        <v>138</v>
      </c>
      <c r="T30" s="69" t="s">
        <v>138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346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346</v>
      </c>
      <c r="S31" s="25" t="s">
        <v>148</v>
      </c>
      <c r="T31" s="69" t="s">
        <v>148</v>
      </c>
      <c r="U31" s="131" t="str">
        <f t="shared" si="1"/>
        <v>0.07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138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138</v>
      </c>
      <c r="S33" s="25" t="s">
        <v>138</v>
      </c>
      <c r="T33" s="69" t="s">
        <v>138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149</v>
      </c>
      <c r="G35" s="38" t="s">
        <v>78</v>
      </c>
      <c r="H35" s="38" t="s">
        <v>78</v>
      </c>
      <c r="I35" s="38" t="s">
        <v>138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149</v>
      </c>
      <c r="S35" s="25" t="s">
        <v>138</v>
      </c>
      <c r="T35" s="69" t="s">
        <v>138</v>
      </c>
      <c r="U35" s="131" t="str">
        <f t="shared" si="1"/>
        <v>0.001</v>
      </c>
      <c r="V35" s="132"/>
      <c r="W35" s="132" t="str">
        <f t="shared" si="2"/>
        <v>&lt;0.001</v>
      </c>
      <c r="X35" s="132"/>
      <c r="Y35" s="132" t="str">
        <f t="shared" si="3"/>
        <v>&lt;0.001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138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149</v>
      </c>
      <c r="S37" s="25" t="s">
        <v>138</v>
      </c>
      <c r="T37" s="69" t="s">
        <v>138</v>
      </c>
      <c r="U37" s="131" t="str">
        <f t="shared" si="1"/>
        <v>0.001</v>
      </c>
      <c r="V37" s="132"/>
      <c r="W37" s="132" t="str">
        <f t="shared" si="2"/>
        <v>&lt;0.001</v>
      </c>
      <c r="X37" s="132"/>
      <c r="Y37" s="132" t="str">
        <f t="shared" si="3"/>
        <v>&lt;0.001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138</v>
      </c>
      <c r="G39" s="38" t="s">
        <v>78</v>
      </c>
      <c r="H39" s="38" t="s">
        <v>78</v>
      </c>
      <c r="I39" s="38" t="s">
        <v>138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138</v>
      </c>
      <c r="S39" s="25" t="s">
        <v>138</v>
      </c>
      <c r="T39" s="69" t="s">
        <v>138</v>
      </c>
      <c r="U39" s="131" t="str">
        <f t="shared" si="1"/>
        <v>&lt;0.001</v>
      </c>
      <c r="V39" s="132"/>
      <c r="W39" s="132" t="str">
        <f t="shared" si="2"/>
        <v>-</v>
      </c>
      <c r="X39" s="132"/>
      <c r="Y39" s="132" t="str">
        <f t="shared" si="3"/>
        <v>-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234</v>
      </c>
      <c r="G43" s="27" t="s">
        <v>78</v>
      </c>
      <c r="H43" s="27" t="s">
        <v>78</v>
      </c>
      <c r="I43" s="27" t="s">
        <v>159</v>
      </c>
      <c r="J43" s="27" t="s">
        <v>78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234</v>
      </c>
      <c r="S43" s="25" t="s">
        <v>159</v>
      </c>
      <c r="T43" s="69" t="s">
        <v>159</v>
      </c>
      <c r="U43" s="131" t="str">
        <f t="shared" si="1"/>
        <v>0.01</v>
      </c>
      <c r="V43" s="132"/>
      <c r="W43" s="132" t="str">
        <f t="shared" si="2"/>
        <v>&lt;0.01</v>
      </c>
      <c r="X43" s="132"/>
      <c r="Y43" s="132" t="str">
        <f t="shared" si="3"/>
        <v>&lt;0.01</v>
      </c>
      <c r="Z43" s="132"/>
      <c r="AA43" s="52">
        <f t="shared" si="0"/>
        <v>2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78</v>
      </c>
      <c r="H44" s="27" t="s">
        <v>78</v>
      </c>
      <c r="I44" s="27" t="s">
        <v>159</v>
      </c>
      <c r="J44" s="27" t="s">
        <v>78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2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355</v>
      </c>
      <c r="G46" s="27" t="s">
        <v>78</v>
      </c>
      <c r="H46" s="38" t="s">
        <v>78</v>
      </c>
      <c r="I46" s="27" t="s">
        <v>166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355</v>
      </c>
      <c r="S46" s="25" t="s">
        <v>166</v>
      </c>
      <c r="T46" s="69" t="s">
        <v>212</v>
      </c>
      <c r="U46" s="131" t="str">
        <f t="shared" si="1"/>
        <v>15.4</v>
      </c>
      <c r="V46" s="132"/>
      <c r="W46" s="132" t="str">
        <f t="shared" si="2"/>
        <v>14.7</v>
      </c>
      <c r="X46" s="132"/>
      <c r="Y46" s="132" t="str">
        <f t="shared" si="3"/>
        <v>15.0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78</v>
      </c>
      <c r="H47" s="27" t="s">
        <v>78</v>
      </c>
      <c r="I47" s="27" t="s">
        <v>138</v>
      </c>
      <c r="J47" s="27" t="s">
        <v>78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2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297</v>
      </c>
      <c r="G48" s="27" t="s">
        <v>78</v>
      </c>
      <c r="H48" s="27" t="s">
        <v>78</v>
      </c>
      <c r="I48" s="27" t="s">
        <v>345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297</v>
      </c>
      <c r="S48" s="25" t="s">
        <v>345</v>
      </c>
      <c r="T48" s="69" t="s">
        <v>238</v>
      </c>
      <c r="U48" s="131" t="str">
        <f t="shared" si="1"/>
        <v>16.1</v>
      </c>
      <c r="V48" s="132"/>
      <c r="W48" s="132" t="str">
        <f t="shared" si="2"/>
        <v>15.3</v>
      </c>
      <c r="X48" s="132"/>
      <c r="Y48" s="132" t="str">
        <f t="shared" si="3"/>
        <v>15.7</v>
      </c>
      <c r="Z48" s="132"/>
      <c r="AA48" s="52">
        <f t="shared" si="0"/>
        <v>2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418</v>
      </c>
      <c r="G49" s="27" t="s">
        <v>78</v>
      </c>
      <c r="H49" s="27" t="s">
        <v>78</v>
      </c>
      <c r="I49" s="27" t="s">
        <v>419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418</v>
      </c>
      <c r="S49" s="25" t="s">
        <v>419</v>
      </c>
      <c r="T49" s="69" t="s">
        <v>420</v>
      </c>
      <c r="U49" s="131" t="str">
        <f t="shared" si="1"/>
        <v>49</v>
      </c>
      <c r="V49" s="132"/>
      <c r="W49" s="132" t="str">
        <f t="shared" si="2"/>
        <v>47</v>
      </c>
      <c r="X49" s="132"/>
      <c r="Y49" s="132" t="str">
        <f t="shared" si="3"/>
        <v>48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421</v>
      </c>
      <c r="G50" s="27" t="s">
        <v>78</v>
      </c>
      <c r="H50" s="27" t="s">
        <v>78</v>
      </c>
      <c r="I50" s="27" t="s">
        <v>422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421</v>
      </c>
      <c r="S50" s="25" t="s">
        <v>422</v>
      </c>
      <c r="T50" s="69" t="s">
        <v>423</v>
      </c>
      <c r="U50" s="131" t="str">
        <f t="shared" si="1"/>
        <v>140</v>
      </c>
      <c r="V50" s="132"/>
      <c r="W50" s="132" t="str">
        <f t="shared" si="2"/>
        <v>132</v>
      </c>
      <c r="X50" s="132"/>
      <c r="Y50" s="132" t="str">
        <f t="shared" si="3"/>
        <v>136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176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176</v>
      </c>
      <c r="S51" s="25" t="s">
        <v>176</v>
      </c>
      <c r="T51" s="69" t="s">
        <v>176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139</v>
      </c>
      <c r="G54" s="27" t="s">
        <v>78</v>
      </c>
      <c r="H54" s="38" t="s">
        <v>78</v>
      </c>
      <c r="I54" s="27" t="s">
        <v>139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139</v>
      </c>
      <c r="S54" s="25" t="s">
        <v>139</v>
      </c>
      <c r="T54" s="69" t="s">
        <v>139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181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181</v>
      </c>
      <c r="S55" s="25" t="s">
        <v>181</v>
      </c>
      <c r="T55" s="69" t="s">
        <v>181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78</v>
      </c>
      <c r="H56" s="27" t="s">
        <v>78</v>
      </c>
      <c r="I56" s="27" t="s">
        <v>407</v>
      </c>
      <c r="J56" s="27" t="s">
        <v>78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407</v>
      </c>
      <c r="S56" s="25" t="s">
        <v>407</v>
      </c>
      <c r="T56" s="69" t="s">
        <v>407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2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217</v>
      </c>
      <c r="G57" s="27" t="s">
        <v>78</v>
      </c>
      <c r="H57" s="27" t="s">
        <v>78</v>
      </c>
      <c r="I57" s="27" t="s">
        <v>408</v>
      </c>
      <c r="J57" s="27" t="s">
        <v>78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217</v>
      </c>
      <c r="S57" s="25" t="s">
        <v>408</v>
      </c>
      <c r="T57" s="69" t="s">
        <v>409</v>
      </c>
      <c r="U57" s="131" t="str">
        <f t="shared" si="1"/>
        <v>7.3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2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78</v>
      </c>
      <c r="H58" s="38" t="s">
        <v>78</v>
      </c>
      <c r="I58" s="38" t="s">
        <v>186</v>
      </c>
      <c r="J58" s="38" t="s">
        <v>78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2</v>
      </c>
      <c r="W58" s="132" t="s">
        <v>64</v>
      </c>
      <c r="X58" s="132"/>
      <c r="Y58" s="132" t="s">
        <v>64</v>
      </c>
      <c r="Z58" s="132"/>
      <c r="AA58" s="52">
        <f t="shared" si="0"/>
        <v>2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78</v>
      </c>
      <c r="H59" s="27" t="s">
        <v>78</v>
      </c>
      <c r="I59" s="27" t="s">
        <v>186</v>
      </c>
      <c r="J59" s="27" t="s">
        <v>78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2</v>
      </c>
      <c r="W59" s="132" t="s">
        <v>64</v>
      </c>
      <c r="X59" s="132"/>
      <c r="Y59" s="132" t="s">
        <v>64</v>
      </c>
      <c r="Z59" s="132"/>
      <c r="AA59" s="52">
        <f t="shared" si="0"/>
        <v>2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78</v>
      </c>
      <c r="H60" s="27" t="s">
        <v>78</v>
      </c>
      <c r="I60" s="27" t="s">
        <v>187</v>
      </c>
      <c r="J60" s="27" t="s">
        <v>78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2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78</v>
      </c>
      <c r="H61" s="31" t="s">
        <v>78</v>
      </c>
      <c r="I61" s="31" t="s">
        <v>144</v>
      </c>
      <c r="J61" s="31" t="s">
        <v>78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2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2090-7839-4911-9A96-16A378B93B3F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424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0.4381944444444445</v>
      </c>
      <c r="G4" s="18">
        <v>0.38194444444444442</v>
      </c>
      <c r="H4" s="18">
        <v>0.37847222222222227</v>
      </c>
      <c r="I4" s="18">
        <v>0.3888888888888889</v>
      </c>
      <c r="J4" s="18">
        <v>0.37777777777777777</v>
      </c>
      <c r="K4" s="18">
        <v>0.37847222222222227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115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325</v>
      </c>
      <c r="G7" s="27" t="s">
        <v>369</v>
      </c>
      <c r="H7" s="27" t="s">
        <v>283</v>
      </c>
      <c r="I7" s="27" t="s">
        <v>193</v>
      </c>
      <c r="J7" s="27" t="s">
        <v>425</v>
      </c>
      <c r="K7" s="27" t="s">
        <v>249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425</v>
      </c>
      <c r="S7" s="25" t="s">
        <v>325</v>
      </c>
      <c r="T7" s="69" t="s">
        <v>426</v>
      </c>
      <c r="U7" s="131" t="str">
        <f>R7</f>
        <v>30.0</v>
      </c>
      <c r="V7" s="132"/>
      <c r="W7" s="132" t="str">
        <f>IF(R7=S7,"-",S7)</f>
        <v>16.5</v>
      </c>
      <c r="X7" s="132"/>
      <c r="Y7" s="132" t="str">
        <f>IF(R7=T7,"-",T7)</f>
        <v>23.6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270</v>
      </c>
      <c r="G8" s="27" t="s">
        <v>169</v>
      </c>
      <c r="H8" s="27" t="s">
        <v>322</v>
      </c>
      <c r="I8" s="27" t="s">
        <v>320</v>
      </c>
      <c r="J8" s="27" t="s">
        <v>248</v>
      </c>
      <c r="K8" s="27" t="s">
        <v>291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291</v>
      </c>
      <c r="S8" s="25" t="s">
        <v>270</v>
      </c>
      <c r="T8" s="69" t="s">
        <v>385</v>
      </c>
      <c r="U8" s="131" t="str">
        <f>R8</f>
        <v>23.5</v>
      </c>
      <c r="V8" s="132"/>
      <c r="W8" s="132" t="str">
        <f>IF(R8=S8,"-",S8)</f>
        <v>12.6</v>
      </c>
      <c r="X8" s="132"/>
      <c r="Y8" s="132" t="str">
        <f>IF(R8=T8,"-",T8)</f>
        <v>18.2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183</v>
      </c>
      <c r="G9" s="102" t="s">
        <v>183</v>
      </c>
      <c r="H9" s="102" t="s">
        <v>201</v>
      </c>
      <c r="I9" s="102" t="s">
        <v>201</v>
      </c>
      <c r="J9" s="102" t="s">
        <v>201</v>
      </c>
      <c r="K9" s="102" t="s">
        <v>183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183</v>
      </c>
      <c r="S9" s="32" t="s">
        <v>201</v>
      </c>
      <c r="T9" s="70" t="s">
        <v>201</v>
      </c>
      <c r="U9" s="133" t="str">
        <f>R9</f>
        <v>0.5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149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149</v>
      </c>
      <c r="S15" s="25" t="s">
        <v>138</v>
      </c>
      <c r="T15" s="69" t="s">
        <v>138</v>
      </c>
      <c r="U15" s="131" t="str">
        <f t="shared" si="1"/>
        <v>0.001</v>
      </c>
      <c r="V15" s="132"/>
      <c r="W15" s="132" t="str">
        <f t="shared" si="2"/>
        <v>&lt;0.001</v>
      </c>
      <c r="X15" s="132"/>
      <c r="Y15" s="132" t="str">
        <f t="shared" si="3"/>
        <v>&lt;0.001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148</v>
      </c>
      <c r="H31" s="38" t="s">
        <v>148</v>
      </c>
      <c r="I31" s="38" t="s">
        <v>346</v>
      </c>
      <c r="J31" s="38" t="s">
        <v>398</v>
      </c>
      <c r="K31" s="38" t="s">
        <v>346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398</v>
      </c>
      <c r="S31" s="25" t="s">
        <v>148</v>
      </c>
      <c r="T31" s="69" t="s">
        <v>148</v>
      </c>
      <c r="U31" s="131" t="str">
        <f t="shared" si="1"/>
        <v>0.09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6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138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138</v>
      </c>
      <c r="S33" s="25" t="s">
        <v>138</v>
      </c>
      <c r="T33" s="69" t="s">
        <v>138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153</v>
      </c>
      <c r="S35" s="25" t="s">
        <v>153</v>
      </c>
      <c r="T35" s="69" t="s">
        <v>153</v>
      </c>
      <c r="U35" s="131" t="str">
        <f t="shared" si="1"/>
        <v>0.003</v>
      </c>
      <c r="V35" s="132"/>
      <c r="W35" s="132" t="str">
        <f t="shared" si="2"/>
        <v>0.003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157</v>
      </c>
      <c r="G37" s="38" t="s">
        <v>78</v>
      </c>
      <c r="H37" s="38" t="s">
        <v>78</v>
      </c>
      <c r="I37" s="38" t="s">
        <v>157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157</v>
      </c>
      <c r="S37" s="25" t="s">
        <v>157</v>
      </c>
      <c r="T37" s="69" t="s">
        <v>157</v>
      </c>
      <c r="U37" s="131" t="str">
        <f t="shared" si="1"/>
        <v>0.006</v>
      </c>
      <c r="V37" s="132"/>
      <c r="W37" s="132" t="str">
        <f t="shared" si="2"/>
        <v>0.006</v>
      </c>
      <c r="X37" s="132"/>
      <c r="Y37" s="132" t="str">
        <f t="shared" si="3"/>
        <v>0.006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152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152</v>
      </c>
      <c r="S39" s="25" t="s">
        <v>152</v>
      </c>
      <c r="T39" s="69" t="s">
        <v>152</v>
      </c>
      <c r="U39" s="131" t="str">
        <f t="shared" si="1"/>
        <v>0.002</v>
      </c>
      <c r="V39" s="132"/>
      <c r="W39" s="132" t="str">
        <f t="shared" si="2"/>
        <v>0.002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149</v>
      </c>
      <c r="G40" s="38" t="s">
        <v>78</v>
      </c>
      <c r="H40" s="38" t="s">
        <v>78</v>
      </c>
      <c r="I40" s="38" t="s">
        <v>149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149</v>
      </c>
      <c r="S40" s="25" t="s">
        <v>149</v>
      </c>
      <c r="T40" s="69" t="s">
        <v>149</v>
      </c>
      <c r="U40" s="131" t="str">
        <f t="shared" si="1"/>
        <v>0.001</v>
      </c>
      <c r="V40" s="132"/>
      <c r="W40" s="132" t="str">
        <f t="shared" si="2"/>
        <v>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159</v>
      </c>
      <c r="I43" s="27" t="s">
        <v>159</v>
      </c>
      <c r="J43" s="27" t="s">
        <v>159</v>
      </c>
      <c r="K43" s="27" t="s">
        <v>159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166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166</v>
      </c>
      <c r="S46" s="25" t="s">
        <v>166</v>
      </c>
      <c r="T46" s="69" t="s">
        <v>166</v>
      </c>
      <c r="U46" s="131" t="str">
        <f t="shared" si="1"/>
        <v>14.7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297</v>
      </c>
      <c r="G48" s="27" t="s">
        <v>255</v>
      </c>
      <c r="H48" s="27" t="s">
        <v>255</v>
      </c>
      <c r="I48" s="27" t="s">
        <v>345</v>
      </c>
      <c r="J48" s="27" t="s">
        <v>427</v>
      </c>
      <c r="K48" s="27" t="s">
        <v>355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297</v>
      </c>
      <c r="S48" s="25" t="s">
        <v>345</v>
      </c>
      <c r="T48" s="69" t="s">
        <v>238</v>
      </c>
      <c r="U48" s="131" t="str">
        <f t="shared" si="1"/>
        <v>16.1</v>
      </c>
      <c r="V48" s="132"/>
      <c r="W48" s="132" t="str">
        <f t="shared" si="2"/>
        <v>15.3</v>
      </c>
      <c r="X48" s="132"/>
      <c r="Y48" s="132" t="str">
        <f t="shared" si="3"/>
        <v>15.7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418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418</v>
      </c>
      <c r="S49" s="25" t="s">
        <v>418</v>
      </c>
      <c r="T49" s="69" t="s">
        <v>418</v>
      </c>
      <c r="U49" s="131" t="str">
        <f t="shared" si="1"/>
        <v>49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428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428</v>
      </c>
      <c r="S50" s="25" t="s">
        <v>428</v>
      </c>
      <c r="T50" s="69" t="s">
        <v>428</v>
      </c>
      <c r="U50" s="131" t="str">
        <f t="shared" si="1"/>
        <v>145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407</v>
      </c>
      <c r="H56" s="27" t="s">
        <v>407</v>
      </c>
      <c r="I56" s="27" t="s">
        <v>407</v>
      </c>
      <c r="J56" s="27" t="s">
        <v>407</v>
      </c>
      <c r="K56" s="27" t="s">
        <v>407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407</v>
      </c>
      <c r="S56" s="25" t="s">
        <v>407</v>
      </c>
      <c r="T56" s="69" t="s">
        <v>407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185</v>
      </c>
      <c r="G57" s="27" t="s">
        <v>217</v>
      </c>
      <c r="H57" s="27" t="s">
        <v>184</v>
      </c>
      <c r="I57" s="27" t="s">
        <v>217</v>
      </c>
      <c r="J57" s="27" t="s">
        <v>184</v>
      </c>
      <c r="K57" s="27" t="s">
        <v>217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185</v>
      </c>
      <c r="S57" s="25" t="s">
        <v>217</v>
      </c>
      <c r="T57" s="69" t="s">
        <v>184</v>
      </c>
      <c r="U57" s="131" t="str">
        <f t="shared" si="1"/>
        <v>7.5</v>
      </c>
      <c r="V57" s="132"/>
      <c r="W57" s="132" t="str">
        <f t="shared" si="2"/>
        <v>7.3</v>
      </c>
      <c r="X57" s="132"/>
      <c r="Y57" s="132" t="str">
        <f t="shared" si="3"/>
        <v>7.4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2D8A-AE9B-4749-BCD8-B67929FF15E3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429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0.41388888888888892</v>
      </c>
      <c r="G4" s="18">
        <v>0.40277777777777773</v>
      </c>
      <c r="H4" s="18">
        <v>0.3923611111111111</v>
      </c>
      <c r="I4" s="18">
        <v>0.40416666666666662</v>
      </c>
      <c r="J4" s="18">
        <v>0.38958333333333334</v>
      </c>
      <c r="K4" s="18">
        <v>0.3923611111111111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115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310</v>
      </c>
      <c r="G7" s="27" t="s">
        <v>309</v>
      </c>
      <c r="H7" s="27" t="s">
        <v>366</v>
      </c>
      <c r="I7" s="27" t="s">
        <v>222</v>
      </c>
      <c r="J7" s="27" t="s">
        <v>303</v>
      </c>
      <c r="K7" s="27" t="s">
        <v>249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303</v>
      </c>
      <c r="S7" s="25" t="s">
        <v>310</v>
      </c>
      <c r="T7" s="69" t="s">
        <v>119</v>
      </c>
      <c r="U7" s="131" t="str">
        <f>R7</f>
        <v>28.0</v>
      </c>
      <c r="V7" s="132"/>
      <c r="W7" s="132" t="str">
        <f>IF(R7=S7,"-",S7)</f>
        <v>17.0</v>
      </c>
      <c r="X7" s="132"/>
      <c r="Y7" s="132" t="str">
        <f>IF(R7=T7,"-",T7)</f>
        <v>23.2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413</v>
      </c>
      <c r="G8" s="27" t="s">
        <v>241</v>
      </c>
      <c r="H8" s="27" t="s">
        <v>385</v>
      </c>
      <c r="I8" s="27" t="s">
        <v>120</v>
      </c>
      <c r="J8" s="27" t="s">
        <v>193</v>
      </c>
      <c r="K8" s="27" t="s">
        <v>120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193</v>
      </c>
      <c r="S8" s="25" t="s">
        <v>413</v>
      </c>
      <c r="T8" s="69" t="s">
        <v>200</v>
      </c>
      <c r="U8" s="131" t="str">
        <f>R8</f>
        <v>26.0</v>
      </c>
      <c r="V8" s="132"/>
      <c r="W8" s="132" t="str">
        <f>IF(R8=S8,"-",S8)</f>
        <v>11.0</v>
      </c>
      <c r="X8" s="132"/>
      <c r="Y8" s="132" t="str">
        <f>IF(R8=T8,"-",T8)</f>
        <v>19.5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130</v>
      </c>
      <c r="H9" s="102" t="s">
        <v>201</v>
      </c>
      <c r="I9" s="102" t="s">
        <v>201</v>
      </c>
      <c r="J9" s="102" t="s">
        <v>201</v>
      </c>
      <c r="K9" s="102" t="s">
        <v>183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201</v>
      </c>
      <c r="T9" s="70" t="s">
        <v>201</v>
      </c>
      <c r="U9" s="133" t="str">
        <f>R9</f>
        <v>0.6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149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149</v>
      </c>
      <c r="S15" s="25" t="s">
        <v>138</v>
      </c>
      <c r="T15" s="69" t="s">
        <v>138</v>
      </c>
      <c r="U15" s="131" t="str">
        <f t="shared" si="1"/>
        <v>0.001</v>
      </c>
      <c r="V15" s="132"/>
      <c r="W15" s="132" t="str">
        <f t="shared" si="2"/>
        <v>&lt;0.001</v>
      </c>
      <c r="X15" s="132"/>
      <c r="Y15" s="132" t="str">
        <f t="shared" si="3"/>
        <v>&lt;0.001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148</v>
      </c>
      <c r="H31" s="38" t="s">
        <v>148</v>
      </c>
      <c r="I31" s="38" t="s">
        <v>346</v>
      </c>
      <c r="J31" s="38" t="s">
        <v>398</v>
      </c>
      <c r="K31" s="38" t="s">
        <v>346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398</v>
      </c>
      <c r="S31" s="25" t="s">
        <v>148</v>
      </c>
      <c r="T31" s="69" t="s">
        <v>148</v>
      </c>
      <c r="U31" s="131" t="str">
        <f t="shared" si="1"/>
        <v>0.09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6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138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138</v>
      </c>
      <c r="S33" s="25" t="s">
        <v>138</v>
      </c>
      <c r="T33" s="69" t="s">
        <v>138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153</v>
      </c>
      <c r="G35" s="38" t="s">
        <v>78</v>
      </c>
      <c r="H35" s="38" t="s">
        <v>78</v>
      </c>
      <c r="I35" s="38" t="s">
        <v>153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153</v>
      </c>
      <c r="S35" s="25" t="s">
        <v>153</v>
      </c>
      <c r="T35" s="69" t="s">
        <v>153</v>
      </c>
      <c r="U35" s="131" t="str">
        <f t="shared" si="1"/>
        <v>0.003</v>
      </c>
      <c r="V35" s="132"/>
      <c r="W35" s="132" t="str">
        <f t="shared" si="2"/>
        <v>0.003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157</v>
      </c>
      <c r="G37" s="38" t="s">
        <v>78</v>
      </c>
      <c r="H37" s="38" t="s">
        <v>78</v>
      </c>
      <c r="I37" s="38" t="s">
        <v>157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157</v>
      </c>
      <c r="S37" s="25" t="s">
        <v>157</v>
      </c>
      <c r="T37" s="69" t="s">
        <v>157</v>
      </c>
      <c r="U37" s="131" t="str">
        <f t="shared" si="1"/>
        <v>0.006</v>
      </c>
      <c r="V37" s="132"/>
      <c r="W37" s="132" t="str">
        <f t="shared" si="2"/>
        <v>0.006</v>
      </c>
      <c r="X37" s="132"/>
      <c r="Y37" s="132" t="str">
        <f t="shared" si="3"/>
        <v>0.006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152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152</v>
      </c>
      <c r="S39" s="25" t="s">
        <v>152</v>
      </c>
      <c r="T39" s="69" t="s">
        <v>152</v>
      </c>
      <c r="U39" s="131" t="str">
        <f t="shared" si="1"/>
        <v>0.002</v>
      </c>
      <c r="V39" s="132"/>
      <c r="W39" s="132" t="str">
        <f t="shared" si="2"/>
        <v>0.002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149</v>
      </c>
      <c r="G40" s="38" t="s">
        <v>78</v>
      </c>
      <c r="H40" s="38" t="s">
        <v>78</v>
      </c>
      <c r="I40" s="38" t="s">
        <v>149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149</v>
      </c>
      <c r="S40" s="25" t="s">
        <v>149</v>
      </c>
      <c r="T40" s="69" t="s">
        <v>149</v>
      </c>
      <c r="U40" s="131" t="str">
        <f t="shared" si="1"/>
        <v>0.001</v>
      </c>
      <c r="V40" s="132"/>
      <c r="W40" s="132" t="str">
        <f t="shared" si="2"/>
        <v>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159</v>
      </c>
      <c r="I43" s="27" t="s">
        <v>159</v>
      </c>
      <c r="J43" s="27" t="s">
        <v>159</v>
      </c>
      <c r="K43" s="27" t="s">
        <v>159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166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166</v>
      </c>
      <c r="S46" s="25" t="s">
        <v>166</v>
      </c>
      <c r="T46" s="69" t="s">
        <v>166</v>
      </c>
      <c r="U46" s="131" t="str">
        <f t="shared" si="1"/>
        <v>14.7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297</v>
      </c>
      <c r="G48" s="27" t="s">
        <v>255</v>
      </c>
      <c r="H48" s="27" t="s">
        <v>255</v>
      </c>
      <c r="I48" s="27" t="s">
        <v>355</v>
      </c>
      <c r="J48" s="27" t="s">
        <v>355</v>
      </c>
      <c r="K48" s="27" t="s">
        <v>355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297</v>
      </c>
      <c r="S48" s="25" t="s">
        <v>355</v>
      </c>
      <c r="T48" s="69" t="s">
        <v>427</v>
      </c>
      <c r="U48" s="131" t="str">
        <f t="shared" si="1"/>
        <v>16.1</v>
      </c>
      <c r="V48" s="132"/>
      <c r="W48" s="132" t="str">
        <f t="shared" si="2"/>
        <v>15.4</v>
      </c>
      <c r="X48" s="132"/>
      <c r="Y48" s="132" t="str">
        <f t="shared" si="3"/>
        <v>15.6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419</v>
      </c>
      <c r="S49" s="25" t="s">
        <v>419</v>
      </c>
      <c r="T49" s="69" t="s">
        <v>419</v>
      </c>
      <c r="U49" s="131" t="str">
        <f t="shared" si="1"/>
        <v>47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430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430</v>
      </c>
      <c r="S50" s="25" t="s">
        <v>430</v>
      </c>
      <c r="T50" s="69" t="s">
        <v>430</v>
      </c>
      <c r="U50" s="131" t="str">
        <f t="shared" si="1"/>
        <v>133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407</v>
      </c>
      <c r="H56" s="27" t="s">
        <v>407</v>
      </c>
      <c r="I56" s="27" t="s">
        <v>407</v>
      </c>
      <c r="J56" s="27" t="s">
        <v>407</v>
      </c>
      <c r="K56" s="27" t="s">
        <v>407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407</v>
      </c>
      <c r="S56" s="25" t="s">
        <v>407</v>
      </c>
      <c r="T56" s="69" t="s">
        <v>407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217</v>
      </c>
      <c r="G57" s="27" t="s">
        <v>409</v>
      </c>
      <c r="H57" s="27" t="s">
        <v>184</v>
      </c>
      <c r="I57" s="27" t="s">
        <v>409</v>
      </c>
      <c r="J57" s="27" t="s">
        <v>185</v>
      </c>
      <c r="K57" s="27" t="s">
        <v>217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185</v>
      </c>
      <c r="S57" s="25" t="s">
        <v>409</v>
      </c>
      <c r="T57" s="69" t="s">
        <v>217</v>
      </c>
      <c r="U57" s="131" t="str">
        <f t="shared" si="1"/>
        <v>7.5</v>
      </c>
      <c r="V57" s="132"/>
      <c r="W57" s="132" t="str">
        <f t="shared" si="2"/>
        <v>7.2</v>
      </c>
      <c r="X57" s="132"/>
      <c r="Y57" s="132" t="str">
        <f t="shared" si="3"/>
        <v>7.3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F288-9E1A-4217-BD33-3BE20E001B59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431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 t="s">
        <v>78</v>
      </c>
      <c r="H3" s="59" t="s">
        <v>78</v>
      </c>
      <c r="I3" s="59">
        <v>46218</v>
      </c>
      <c r="J3" s="59" t="s">
        <v>78</v>
      </c>
      <c r="K3" s="59" t="s">
        <v>78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0.4236111111111111</v>
      </c>
      <c r="G4" s="18" t="s">
        <v>78</v>
      </c>
      <c r="H4" s="18" t="s">
        <v>78</v>
      </c>
      <c r="I4" s="18">
        <v>0.41666666666666669</v>
      </c>
      <c r="J4" s="18" t="s">
        <v>78</v>
      </c>
      <c r="K4" s="18" t="s">
        <v>78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78</v>
      </c>
      <c r="H5" s="24" t="s">
        <v>78</v>
      </c>
      <c r="I5" s="24" t="s">
        <v>115</v>
      </c>
      <c r="J5" s="24" t="s">
        <v>78</v>
      </c>
      <c r="K5" s="24" t="s">
        <v>78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78</v>
      </c>
      <c r="H6" s="24" t="s">
        <v>78</v>
      </c>
      <c r="I6" s="24" t="s">
        <v>115</v>
      </c>
      <c r="J6" s="24" t="s">
        <v>78</v>
      </c>
      <c r="K6" s="24" t="s">
        <v>78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357</v>
      </c>
      <c r="G7" s="27" t="s">
        <v>78</v>
      </c>
      <c r="H7" s="27" t="s">
        <v>78</v>
      </c>
      <c r="I7" s="27" t="s">
        <v>432</v>
      </c>
      <c r="J7" s="27" t="s">
        <v>78</v>
      </c>
      <c r="K7" s="27" t="s">
        <v>78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432</v>
      </c>
      <c r="S7" s="25" t="s">
        <v>357</v>
      </c>
      <c r="T7" s="69" t="s">
        <v>117</v>
      </c>
      <c r="U7" s="131" t="str">
        <f>R7</f>
        <v>24.6</v>
      </c>
      <c r="V7" s="132"/>
      <c r="W7" s="132" t="str">
        <f>IF(R7=S7,"-",S7)</f>
        <v>16.7</v>
      </c>
      <c r="X7" s="132"/>
      <c r="Y7" s="132" t="str">
        <f>IF(R7=T7,"-",T7)</f>
        <v>20.6</v>
      </c>
      <c r="Z7" s="132"/>
      <c r="AA7" s="52">
        <f t="shared" ref="AA7:AA61" si="0">12-COUNTIF(F7:Q7,"-")</f>
        <v>2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350</v>
      </c>
      <c r="G8" s="27" t="s">
        <v>78</v>
      </c>
      <c r="H8" s="27" t="s">
        <v>78</v>
      </c>
      <c r="I8" s="27" t="s">
        <v>260</v>
      </c>
      <c r="J8" s="27" t="s">
        <v>78</v>
      </c>
      <c r="K8" s="27" t="s">
        <v>78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260</v>
      </c>
      <c r="S8" s="25" t="s">
        <v>350</v>
      </c>
      <c r="T8" s="69" t="s">
        <v>168</v>
      </c>
      <c r="U8" s="131" t="str">
        <f>R8</f>
        <v>19.0</v>
      </c>
      <c r="V8" s="132"/>
      <c r="W8" s="132" t="str">
        <f>IF(R8=S8,"-",S8)</f>
        <v>10.5</v>
      </c>
      <c r="X8" s="132"/>
      <c r="Y8" s="132" t="str">
        <f>IF(R8=T8,"-",T8)</f>
        <v>14.8</v>
      </c>
      <c r="Z8" s="132"/>
      <c r="AA8" s="52">
        <f t="shared" si="0"/>
        <v>2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78</v>
      </c>
      <c r="H9" s="102" t="s">
        <v>78</v>
      </c>
      <c r="I9" s="102" t="s">
        <v>201</v>
      </c>
      <c r="J9" s="102" t="s">
        <v>78</v>
      </c>
      <c r="K9" s="102" t="s">
        <v>78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201</v>
      </c>
      <c r="T9" s="70" t="s">
        <v>201</v>
      </c>
      <c r="U9" s="133" t="str">
        <f>R9</f>
        <v>0.4</v>
      </c>
      <c r="V9" s="134"/>
      <c r="W9" s="134" t="str">
        <f>IF(LEFT(R9,1)="&lt;","-",IF(AA9=1,"-",S9))</f>
        <v>0.4</v>
      </c>
      <c r="X9" s="134"/>
      <c r="Y9" s="134" t="str">
        <f>IF(LEFT(R9,1)="&lt;","-",IF(AA9=1,"-",T9))</f>
        <v>0.4</v>
      </c>
      <c r="Z9" s="134"/>
      <c r="AA9" s="79">
        <f t="shared" si="0"/>
        <v>2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78</v>
      </c>
      <c r="H10" s="61" t="s">
        <v>78</v>
      </c>
      <c r="I10" s="61" t="s">
        <v>134</v>
      </c>
      <c r="J10" s="61" t="s">
        <v>78</v>
      </c>
      <c r="K10" s="61" t="s">
        <v>78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2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78</v>
      </c>
      <c r="H11" s="27" t="s">
        <v>78</v>
      </c>
      <c r="I11" s="27" t="s">
        <v>135</v>
      </c>
      <c r="J11" s="27" t="s">
        <v>78</v>
      </c>
      <c r="K11" s="27" t="s">
        <v>78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2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2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136</v>
      </c>
      <c r="G12" s="27" t="s">
        <v>78</v>
      </c>
      <c r="H12" s="38" t="s">
        <v>78</v>
      </c>
      <c r="I12" s="27" t="s">
        <v>136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136</v>
      </c>
      <c r="S12" s="25" t="s">
        <v>136</v>
      </c>
      <c r="T12" s="69" t="s">
        <v>136</v>
      </c>
      <c r="U12" s="138" t="str">
        <f>R12</f>
        <v>&lt;0.0003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2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137</v>
      </c>
      <c r="G13" s="27" t="s">
        <v>78</v>
      </c>
      <c r="H13" s="38" t="s">
        <v>78</v>
      </c>
      <c r="I13" s="27" t="s">
        <v>137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137</v>
      </c>
      <c r="S13" s="25" t="s">
        <v>137</v>
      </c>
      <c r="T13" s="69" t="s">
        <v>137</v>
      </c>
      <c r="U13" s="131" t="str">
        <f t="shared" ref="U13:U57" si="1">R13</f>
        <v>&lt;0.00005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2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138</v>
      </c>
      <c r="G14" s="27" t="s">
        <v>78</v>
      </c>
      <c r="H14" s="38" t="s">
        <v>78</v>
      </c>
      <c r="I14" s="27" t="s">
        <v>138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138</v>
      </c>
      <c r="S14" s="25" t="s">
        <v>138</v>
      </c>
      <c r="T14" s="69" t="s">
        <v>138</v>
      </c>
      <c r="U14" s="131" t="str">
        <f t="shared" si="1"/>
        <v>&lt;0.001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2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138</v>
      </c>
      <c r="G16" s="27" t="s">
        <v>78</v>
      </c>
      <c r="H16" s="38" t="s">
        <v>78</v>
      </c>
      <c r="I16" s="27" t="s">
        <v>138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138</v>
      </c>
      <c r="S16" s="25" t="s">
        <v>138</v>
      </c>
      <c r="T16" s="69" t="s">
        <v>138</v>
      </c>
      <c r="U16" s="131" t="str">
        <f t="shared" si="1"/>
        <v>&lt;0.001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2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140</v>
      </c>
      <c r="G18" s="27" t="s">
        <v>78</v>
      </c>
      <c r="H18" s="38" t="s">
        <v>78</v>
      </c>
      <c r="I18" s="27" t="s">
        <v>140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140</v>
      </c>
      <c r="S18" s="25" t="s">
        <v>140</v>
      </c>
      <c r="T18" s="69" t="s">
        <v>140</v>
      </c>
      <c r="U18" s="139" t="str">
        <f>R18</f>
        <v>&lt;0.004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2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201</v>
      </c>
      <c r="G20" s="27" t="s">
        <v>78</v>
      </c>
      <c r="H20" s="38" t="s">
        <v>78</v>
      </c>
      <c r="I20" s="27" t="s">
        <v>201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201</v>
      </c>
      <c r="S20" s="25" t="s">
        <v>201</v>
      </c>
      <c r="T20" s="69" t="s">
        <v>201</v>
      </c>
      <c r="U20" s="131" t="str">
        <f t="shared" si="1"/>
        <v>0.4</v>
      </c>
      <c r="V20" s="132"/>
      <c r="W20" s="132" t="str">
        <f t="shared" si="2"/>
        <v>0.4</v>
      </c>
      <c r="X20" s="132"/>
      <c r="Y20" s="132" t="str">
        <f t="shared" si="3"/>
        <v>0.4</v>
      </c>
      <c r="Z20" s="132"/>
      <c r="AA20" s="52">
        <f t="shared" si="0"/>
        <v>2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142</v>
      </c>
      <c r="G21" s="27" t="s">
        <v>78</v>
      </c>
      <c r="H21" s="38" t="s">
        <v>78</v>
      </c>
      <c r="I21" s="27" t="s">
        <v>142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142</v>
      </c>
      <c r="S21" s="25" t="s">
        <v>142</v>
      </c>
      <c r="T21" s="69" t="s">
        <v>142</v>
      </c>
      <c r="U21" s="131" t="str">
        <f t="shared" si="1"/>
        <v>&lt;0.08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2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144</v>
      </c>
      <c r="G22" s="27" t="s">
        <v>78</v>
      </c>
      <c r="H22" s="38" t="s">
        <v>78</v>
      </c>
      <c r="I22" s="27" t="s">
        <v>144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144</v>
      </c>
      <c r="S22" s="25" t="s">
        <v>144</v>
      </c>
      <c r="T22" s="69" t="s">
        <v>144</v>
      </c>
      <c r="U22" s="131" t="str">
        <f t="shared" si="1"/>
        <v>&lt;0.1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2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145</v>
      </c>
      <c r="G23" s="27" t="s">
        <v>78</v>
      </c>
      <c r="H23" s="38" t="s">
        <v>78</v>
      </c>
      <c r="I23" s="27" t="s">
        <v>145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145</v>
      </c>
      <c r="S23" s="25" t="s">
        <v>145</v>
      </c>
      <c r="T23" s="69" t="s">
        <v>145</v>
      </c>
      <c r="U23" s="131" t="str">
        <f t="shared" si="1"/>
        <v>&lt;0.0002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2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146</v>
      </c>
      <c r="G24" s="27" t="s">
        <v>78</v>
      </c>
      <c r="H24" s="38" t="s">
        <v>78</v>
      </c>
      <c r="I24" s="27" t="s">
        <v>146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146</v>
      </c>
      <c r="S24" s="25" t="s">
        <v>146</v>
      </c>
      <c r="T24" s="69" t="s">
        <v>146</v>
      </c>
      <c r="U24" s="131" t="str">
        <f t="shared" si="1"/>
        <v>&lt;0.005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2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139</v>
      </c>
      <c r="G25" s="27" t="s">
        <v>78</v>
      </c>
      <c r="H25" s="38" t="s">
        <v>78</v>
      </c>
      <c r="I25" s="27" t="s">
        <v>139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139</v>
      </c>
      <c r="S25" s="25" t="s">
        <v>139</v>
      </c>
      <c r="T25" s="69" t="s">
        <v>139</v>
      </c>
      <c r="U25" s="131" t="str">
        <f t="shared" si="1"/>
        <v>&lt;0.002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2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138</v>
      </c>
      <c r="G26" s="27" t="s">
        <v>78</v>
      </c>
      <c r="H26" s="38" t="s">
        <v>78</v>
      </c>
      <c r="I26" s="27" t="s">
        <v>138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138</v>
      </c>
      <c r="S26" s="25" t="s">
        <v>138</v>
      </c>
      <c r="T26" s="69" t="s">
        <v>138</v>
      </c>
      <c r="U26" s="131" t="str">
        <f t="shared" si="1"/>
        <v>&lt;0.001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2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138</v>
      </c>
      <c r="G27" s="27" t="s">
        <v>78</v>
      </c>
      <c r="H27" s="38" t="s">
        <v>78</v>
      </c>
      <c r="I27" s="27" t="s">
        <v>138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138</v>
      </c>
      <c r="S27" s="25" t="s">
        <v>138</v>
      </c>
      <c r="T27" s="69" t="s">
        <v>138</v>
      </c>
      <c r="U27" s="131" t="str">
        <f t="shared" si="1"/>
        <v>&lt;0.001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2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138</v>
      </c>
      <c r="G28" s="27" t="s">
        <v>78</v>
      </c>
      <c r="H28" s="38" t="s">
        <v>78</v>
      </c>
      <c r="I28" s="27" t="s">
        <v>138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138</v>
      </c>
      <c r="S28" s="25" t="s">
        <v>138</v>
      </c>
      <c r="T28" s="69" t="s">
        <v>138</v>
      </c>
      <c r="U28" s="131" t="str">
        <f t="shared" si="1"/>
        <v>&lt;0.001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2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147</v>
      </c>
      <c r="G29" s="113" t="s">
        <v>64</v>
      </c>
      <c r="H29" s="114" t="s">
        <v>78</v>
      </c>
      <c r="I29" s="113" t="s">
        <v>147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147</v>
      </c>
      <c r="S29" s="113" t="s">
        <v>147</v>
      </c>
      <c r="T29" s="117" t="s">
        <v>147</v>
      </c>
      <c r="U29" s="142" t="str">
        <f t="shared" si="1"/>
        <v>&lt;0.000005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2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138</v>
      </c>
      <c r="G30" s="27" t="s">
        <v>78</v>
      </c>
      <c r="H30" s="38" t="s">
        <v>78</v>
      </c>
      <c r="I30" s="27" t="s">
        <v>138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138</v>
      </c>
      <c r="S30" s="25" t="s">
        <v>138</v>
      </c>
      <c r="T30" s="69" t="s">
        <v>138</v>
      </c>
      <c r="U30" s="131" t="str">
        <f t="shared" si="1"/>
        <v>&lt;0.001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2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78</v>
      </c>
      <c r="H31" s="38" t="s">
        <v>78</v>
      </c>
      <c r="I31" s="38" t="s">
        <v>148</v>
      </c>
      <c r="J31" s="38" t="s">
        <v>78</v>
      </c>
      <c r="K31" s="38" t="s">
        <v>78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148</v>
      </c>
      <c r="S31" s="25" t="s">
        <v>148</v>
      </c>
      <c r="T31" s="69" t="s">
        <v>148</v>
      </c>
      <c r="U31" s="131" t="str">
        <f t="shared" si="1"/>
        <v>&lt;0.06</v>
      </c>
      <c r="V31" s="132"/>
      <c r="W31" s="132" t="str">
        <f t="shared" si="2"/>
        <v>-</v>
      </c>
      <c r="X31" s="132"/>
      <c r="Y31" s="132" t="str">
        <f t="shared" si="3"/>
        <v>-</v>
      </c>
      <c r="Z31" s="132"/>
      <c r="AA31" s="52">
        <f t="shared" si="0"/>
        <v>2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138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138</v>
      </c>
      <c r="S33" s="25" t="s">
        <v>138</v>
      </c>
      <c r="T33" s="69" t="s">
        <v>138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138</v>
      </c>
      <c r="G35" s="38" t="s">
        <v>78</v>
      </c>
      <c r="H35" s="38" t="s">
        <v>78</v>
      </c>
      <c r="I35" s="38" t="s">
        <v>149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149</v>
      </c>
      <c r="S35" s="25" t="s">
        <v>138</v>
      </c>
      <c r="T35" s="69" t="s">
        <v>138</v>
      </c>
      <c r="U35" s="131" t="str">
        <f t="shared" si="1"/>
        <v>0.001</v>
      </c>
      <c r="V35" s="132"/>
      <c r="W35" s="132" t="str">
        <f t="shared" si="2"/>
        <v>&lt;0.001</v>
      </c>
      <c r="X35" s="132"/>
      <c r="Y35" s="132" t="str">
        <f t="shared" si="3"/>
        <v>&lt;0.001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138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149</v>
      </c>
      <c r="S37" s="25" t="s">
        <v>138</v>
      </c>
      <c r="T37" s="69" t="s">
        <v>138</v>
      </c>
      <c r="U37" s="131" t="str">
        <f t="shared" si="1"/>
        <v>0.001</v>
      </c>
      <c r="V37" s="132"/>
      <c r="W37" s="132" t="str">
        <f t="shared" si="2"/>
        <v>&lt;0.001</v>
      </c>
      <c r="X37" s="132"/>
      <c r="Y37" s="132" t="str">
        <f t="shared" si="3"/>
        <v>&lt;0.001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138</v>
      </c>
      <c r="G39" s="38" t="s">
        <v>78</v>
      </c>
      <c r="H39" s="38" t="s">
        <v>78</v>
      </c>
      <c r="I39" s="38" t="s">
        <v>138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138</v>
      </c>
      <c r="S39" s="25" t="s">
        <v>138</v>
      </c>
      <c r="T39" s="69" t="s">
        <v>138</v>
      </c>
      <c r="U39" s="131" t="str">
        <f t="shared" si="1"/>
        <v>&lt;0.001</v>
      </c>
      <c r="V39" s="132"/>
      <c r="W39" s="132" t="str">
        <f t="shared" si="2"/>
        <v>-</v>
      </c>
      <c r="X39" s="132"/>
      <c r="Y39" s="132" t="str">
        <f t="shared" si="3"/>
        <v>-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138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138</v>
      </c>
      <c r="S40" s="25" t="s">
        <v>138</v>
      </c>
      <c r="T40" s="69" t="s">
        <v>138</v>
      </c>
      <c r="U40" s="131" t="str">
        <f t="shared" si="1"/>
        <v>&lt;0.001</v>
      </c>
      <c r="V40" s="132"/>
      <c r="W40" s="132" t="str">
        <f t="shared" si="2"/>
        <v>-</v>
      </c>
      <c r="X40" s="132"/>
      <c r="Y40" s="132" t="str">
        <f t="shared" si="3"/>
        <v>-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78</v>
      </c>
      <c r="H43" s="27" t="s">
        <v>78</v>
      </c>
      <c r="I43" s="27" t="s">
        <v>159</v>
      </c>
      <c r="J43" s="27" t="s">
        <v>78</v>
      </c>
      <c r="K43" s="27" t="s">
        <v>78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2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78</v>
      </c>
      <c r="H44" s="27" t="s">
        <v>78</v>
      </c>
      <c r="I44" s="27" t="s">
        <v>159</v>
      </c>
      <c r="J44" s="27" t="s">
        <v>78</v>
      </c>
      <c r="K44" s="27" t="s">
        <v>78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2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185</v>
      </c>
      <c r="G46" s="27" t="s">
        <v>78</v>
      </c>
      <c r="H46" s="38" t="s">
        <v>78</v>
      </c>
      <c r="I46" s="27" t="s">
        <v>336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336</v>
      </c>
      <c r="S46" s="25" t="s">
        <v>185</v>
      </c>
      <c r="T46" s="69" t="s">
        <v>433</v>
      </c>
      <c r="U46" s="131" t="str">
        <f t="shared" si="1"/>
        <v>8.5</v>
      </c>
      <c r="V46" s="132"/>
      <c r="W46" s="132" t="str">
        <f t="shared" si="2"/>
        <v>7.5</v>
      </c>
      <c r="X46" s="132"/>
      <c r="Y46" s="132" t="str">
        <f t="shared" si="3"/>
        <v>8.0</v>
      </c>
      <c r="Z46" s="132"/>
      <c r="AA46" s="52">
        <f t="shared" si="0"/>
        <v>2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78</v>
      </c>
      <c r="H47" s="27" t="s">
        <v>78</v>
      </c>
      <c r="I47" s="27" t="s">
        <v>138</v>
      </c>
      <c r="J47" s="27" t="s">
        <v>78</v>
      </c>
      <c r="K47" s="27" t="s">
        <v>78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2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402</v>
      </c>
      <c r="G48" s="27" t="s">
        <v>78</v>
      </c>
      <c r="H48" s="27" t="s">
        <v>78</v>
      </c>
      <c r="I48" s="27" t="s">
        <v>124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402</v>
      </c>
      <c r="S48" s="25" t="s">
        <v>124</v>
      </c>
      <c r="T48" s="69" t="s">
        <v>401</v>
      </c>
      <c r="U48" s="131" t="str">
        <f t="shared" si="1"/>
        <v>10.2</v>
      </c>
      <c r="V48" s="132"/>
      <c r="W48" s="132" t="str">
        <f t="shared" si="2"/>
        <v>8.7</v>
      </c>
      <c r="X48" s="132"/>
      <c r="Y48" s="132" t="str">
        <f t="shared" si="3"/>
        <v>9.4</v>
      </c>
      <c r="Z48" s="132"/>
      <c r="AA48" s="52">
        <f t="shared" si="0"/>
        <v>2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434</v>
      </c>
      <c r="G49" s="27" t="s">
        <v>78</v>
      </c>
      <c r="H49" s="27" t="s">
        <v>78</v>
      </c>
      <c r="I49" s="27" t="s">
        <v>341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341</v>
      </c>
      <c r="S49" s="25" t="s">
        <v>434</v>
      </c>
      <c r="T49" s="69" t="s">
        <v>435</v>
      </c>
      <c r="U49" s="131" t="str">
        <f t="shared" si="1"/>
        <v>26</v>
      </c>
      <c r="V49" s="132"/>
      <c r="W49" s="132" t="str">
        <f t="shared" si="2"/>
        <v>20</v>
      </c>
      <c r="X49" s="132"/>
      <c r="Y49" s="132" t="str">
        <f t="shared" si="3"/>
        <v>23</v>
      </c>
      <c r="Z49" s="132"/>
      <c r="AA49" s="52">
        <f t="shared" si="0"/>
        <v>2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404</v>
      </c>
      <c r="G50" s="27" t="s">
        <v>78</v>
      </c>
      <c r="H50" s="27" t="s">
        <v>78</v>
      </c>
      <c r="I50" s="27" t="s">
        <v>436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436</v>
      </c>
      <c r="S50" s="25" t="s">
        <v>404</v>
      </c>
      <c r="T50" s="69" t="s">
        <v>437</v>
      </c>
      <c r="U50" s="131" t="str">
        <f t="shared" si="1"/>
        <v>82</v>
      </c>
      <c r="V50" s="132"/>
      <c r="W50" s="132" t="str">
        <f t="shared" si="2"/>
        <v>79</v>
      </c>
      <c r="X50" s="132"/>
      <c r="Y50" s="132" t="str">
        <f t="shared" si="3"/>
        <v>80</v>
      </c>
      <c r="Z50" s="132"/>
      <c r="AA50" s="52">
        <f t="shared" si="0"/>
        <v>2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176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176</v>
      </c>
      <c r="S51" s="25" t="s">
        <v>176</v>
      </c>
      <c r="T51" s="69" t="s">
        <v>176</v>
      </c>
      <c r="U51" s="131" t="str">
        <f t="shared" si="1"/>
        <v>&lt;0.02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1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139</v>
      </c>
      <c r="G54" s="27" t="s">
        <v>78</v>
      </c>
      <c r="H54" s="38" t="s">
        <v>78</v>
      </c>
      <c r="I54" s="27" t="s">
        <v>139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139</v>
      </c>
      <c r="S54" s="25" t="s">
        <v>139</v>
      </c>
      <c r="T54" s="69" t="s">
        <v>139</v>
      </c>
      <c r="U54" s="131" t="str">
        <f t="shared" si="1"/>
        <v>&lt;0.002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2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181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181</v>
      </c>
      <c r="S55" s="25" t="s">
        <v>181</v>
      </c>
      <c r="T55" s="69" t="s">
        <v>181</v>
      </c>
      <c r="U55" s="131" t="str">
        <f t="shared" si="1"/>
        <v>&lt;0.0005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1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78</v>
      </c>
      <c r="H56" s="27" t="s">
        <v>78</v>
      </c>
      <c r="I56" s="27" t="s">
        <v>201</v>
      </c>
      <c r="J56" s="27" t="s">
        <v>78</v>
      </c>
      <c r="K56" s="27" t="s">
        <v>78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201</v>
      </c>
      <c r="S56" s="25" t="s">
        <v>407</v>
      </c>
      <c r="T56" s="69" t="s">
        <v>407</v>
      </c>
      <c r="U56" s="131" t="str">
        <f t="shared" si="1"/>
        <v>0.4</v>
      </c>
      <c r="V56" s="132"/>
      <c r="W56" s="132" t="str">
        <f t="shared" si="2"/>
        <v>&lt;0.3</v>
      </c>
      <c r="X56" s="132"/>
      <c r="Y56" s="132" t="str">
        <f t="shared" si="3"/>
        <v>&lt;0.3</v>
      </c>
      <c r="Z56" s="132"/>
      <c r="AA56" s="52">
        <f t="shared" si="0"/>
        <v>2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438</v>
      </c>
      <c r="G57" s="27" t="s">
        <v>78</v>
      </c>
      <c r="H57" s="27" t="s">
        <v>78</v>
      </c>
      <c r="I57" s="27" t="s">
        <v>408</v>
      </c>
      <c r="J57" s="27" t="s">
        <v>78</v>
      </c>
      <c r="K57" s="27" t="s">
        <v>78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408</v>
      </c>
      <c r="S57" s="25" t="s">
        <v>438</v>
      </c>
      <c r="T57" s="69" t="s">
        <v>438</v>
      </c>
      <c r="U57" s="131" t="str">
        <f t="shared" si="1"/>
        <v>7.1</v>
      </c>
      <c r="V57" s="132"/>
      <c r="W57" s="132" t="str">
        <f t="shared" si="2"/>
        <v>7.0</v>
      </c>
      <c r="X57" s="132"/>
      <c r="Y57" s="132" t="str">
        <f t="shared" si="3"/>
        <v>7.0</v>
      </c>
      <c r="Z57" s="132"/>
      <c r="AA57" s="52">
        <f t="shared" si="0"/>
        <v>2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78</v>
      </c>
      <c r="H58" s="38" t="s">
        <v>78</v>
      </c>
      <c r="I58" s="38" t="s">
        <v>186</v>
      </c>
      <c r="J58" s="38" t="s">
        <v>78</v>
      </c>
      <c r="K58" s="38" t="s">
        <v>78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2</v>
      </c>
      <c r="W58" s="132" t="s">
        <v>64</v>
      </c>
      <c r="X58" s="132"/>
      <c r="Y58" s="132" t="s">
        <v>64</v>
      </c>
      <c r="Z58" s="132"/>
      <c r="AA58" s="52">
        <f t="shared" si="0"/>
        <v>2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78</v>
      </c>
      <c r="H59" s="27" t="s">
        <v>78</v>
      </c>
      <c r="I59" s="27" t="s">
        <v>186</v>
      </c>
      <c r="J59" s="27" t="s">
        <v>78</v>
      </c>
      <c r="K59" s="27" t="s">
        <v>78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2</v>
      </c>
      <c r="W59" s="132" t="s">
        <v>64</v>
      </c>
      <c r="X59" s="132"/>
      <c r="Y59" s="132" t="s">
        <v>64</v>
      </c>
      <c r="Z59" s="132"/>
      <c r="AA59" s="52">
        <f t="shared" si="0"/>
        <v>2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78</v>
      </c>
      <c r="H60" s="27" t="s">
        <v>78</v>
      </c>
      <c r="I60" s="27" t="s">
        <v>187</v>
      </c>
      <c r="J60" s="27" t="s">
        <v>78</v>
      </c>
      <c r="K60" s="27" t="s">
        <v>78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2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78</v>
      </c>
      <c r="H61" s="31" t="s">
        <v>78</v>
      </c>
      <c r="I61" s="31" t="s">
        <v>144</v>
      </c>
      <c r="J61" s="31" t="s">
        <v>78</v>
      </c>
      <c r="K61" s="31" t="s">
        <v>78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2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54E6-1309-49D7-A01D-287F30EEC583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439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0.3888888888888889</v>
      </c>
      <c r="G4" s="18">
        <v>0.38194444444444442</v>
      </c>
      <c r="H4" s="18">
        <v>0.38194444444444442</v>
      </c>
      <c r="I4" s="18">
        <v>0.38194444444444442</v>
      </c>
      <c r="J4" s="18">
        <v>0.3888888888888889</v>
      </c>
      <c r="K4" s="18">
        <v>0.38541666666666669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115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220</v>
      </c>
      <c r="G7" s="27" t="s">
        <v>222</v>
      </c>
      <c r="H7" s="27" t="s">
        <v>121</v>
      </c>
      <c r="I7" s="27" t="s">
        <v>193</v>
      </c>
      <c r="J7" s="27" t="s">
        <v>425</v>
      </c>
      <c r="K7" s="27" t="s">
        <v>440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425</v>
      </c>
      <c r="S7" s="25" t="s">
        <v>220</v>
      </c>
      <c r="T7" s="69" t="s">
        <v>441</v>
      </c>
      <c r="U7" s="131" t="str">
        <f>R7</f>
        <v>30.0</v>
      </c>
      <c r="V7" s="132"/>
      <c r="W7" s="132" t="str">
        <f>IF(R7=S7,"-",S7)</f>
        <v>18.5</v>
      </c>
      <c r="X7" s="132"/>
      <c r="Y7" s="132" t="str">
        <f>IF(R7=T7,"-",T7)</f>
        <v>24.9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326</v>
      </c>
      <c r="G8" s="27" t="s">
        <v>301</v>
      </c>
      <c r="H8" s="27" t="s">
        <v>128</v>
      </c>
      <c r="I8" s="27" t="s">
        <v>198</v>
      </c>
      <c r="J8" s="27" t="s">
        <v>442</v>
      </c>
      <c r="K8" s="27" t="s">
        <v>225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442</v>
      </c>
      <c r="S8" s="25" t="s">
        <v>326</v>
      </c>
      <c r="T8" s="69" t="s">
        <v>366</v>
      </c>
      <c r="U8" s="131" t="str">
        <f>R8</f>
        <v>29.0</v>
      </c>
      <c r="V8" s="132"/>
      <c r="W8" s="132" t="str">
        <f>IF(R8=S8,"-",S8)</f>
        <v>13.8</v>
      </c>
      <c r="X8" s="132"/>
      <c r="Y8" s="132" t="str">
        <f>IF(R8=T8,"-",T8)</f>
        <v>22.1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130</v>
      </c>
      <c r="H9" s="102" t="s">
        <v>201</v>
      </c>
      <c r="I9" s="102" t="s">
        <v>201</v>
      </c>
      <c r="J9" s="102" t="s">
        <v>226</v>
      </c>
      <c r="K9" s="102" t="s">
        <v>226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130</v>
      </c>
      <c r="S9" s="32" t="s">
        <v>226</v>
      </c>
      <c r="T9" s="70" t="s">
        <v>201</v>
      </c>
      <c r="U9" s="133" t="str">
        <f>R9</f>
        <v>0.6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0.4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148</v>
      </c>
      <c r="H31" s="38" t="s">
        <v>148</v>
      </c>
      <c r="I31" s="38" t="s">
        <v>148</v>
      </c>
      <c r="J31" s="38" t="s">
        <v>412</v>
      </c>
      <c r="K31" s="38" t="s">
        <v>381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412</v>
      </c>
      <c r="S31" s="25" t="s">
        <v>148</v>
      </c>
      <c r="T31" s="69" t="s">
        <v>148</v>
      </c>
      <c r="U31" s="131" t="str">
        <f t="shared" si="1"/>
        <v>0.10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6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138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138</v>
      </c>
      <c r="S33" s="25" t="s">
        <v>138</v>
      </c>
      <c r="T33" s="69" t="s">
        <v>138</v>
      </c>
      <c r="U33" s="131" t="str">
        <f t="shared" si="1"/>
        <v>&lt;0.001</v>
      </c>
      <c r="V33" s="132"/>
      <c r="W33" s="132" t="str">
        <f t="shared" si="2"/>
        <v>-</v>
      </c>
      <c r="X33" s="132"/>
      <c r="Y33" s="132" t="str">
        <f t="shared" si="3"/>
        <v>-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153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153</v>
      </c>
      <c r="S35" s="25" t="s">
        <v>152</v>
      </c>
      <c r="T35" s="69" t="s">
        <v>152</v>
      </c>
      <c r="U35" s="131" t="str">
        <f t="shared" si="1"/>
        <v>0.003</v>
      </c>
      <c r="V35" s="132"/>
      <c r="W35" s="132" t="str">
        <f t="shared" si="2"/>
        <v>0.002</v>
      </c>
      <c r="X35" s="132"/>
      <c r="Y35" s="132" t="str">
        <f t="shared" si="3"/>
        <v>0.002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153</v>
      </c>
      <c r="G37" s="38" t="s">
        <v>78</v>
      </c>
      <c r="H37" s="38" t="s">
        <v>78</v>
      </c>
      <c r="I37" s="38" t="s">
        <v>305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305</v>
      </c>
      <c r="S37" s="25" t="s">
        <v>153</v>
      </c>
      <c r="T37" s="69" t="s">
        <v>151</v>
      </c>
      <c r="U37" s="131" t="str">
        <f t="shared" si="1"/>
        <v>0.007</v>
      </c>
      <c r="V37" s="132"/>
      <c r="W37" s="132" t="str">
        <f t="shared" si="2"/>
        <v>0.003</v>
      </c>
      <c r="X37" s="132"/>
      <c r="Y37" s="132" t="str">
        <f t="shared" si="3"/>
        <v>0.005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149</v>
      </c>
      <c r="G39" s="38" t="s">
        <v>78</v>
      </c>
      <c r="H39" s="38" t="s">
        <v>78</v>
      </c>
      <c r="I39" s="38" t="s">
        <v>152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152</v>
      </c>
      <c r="S39" s="25" t="s">
        <v>149</v>
      </c>
      <c r="T39" s="69" t="s">
        <v>152</v>
      </c>
      <c r="U39" s="131" t="str">
        <f t="shared" si="1"/>
        <v>0.002</v>
      </c>
      <c r="V39" s="132"/>
      <c r="W39" s="132" t="str">
        <f t="shared" si="2"/>
        <v>0.001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138</v>
      </c>
      <c r="G40" s="38" t="s">
        <v>78</v>
      </c>
      <c r="H40" s="38" t="s">
        <v>78</v>
      </c>
      <c r="I40" s="38" t="s">
        <v>152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152</v>
      </c>
      <c r="S40" s="25" t="s">
        <v>138</v>
      </c>
      <c r="T40" s="69" t="s">
        <v>149</v>
      </c>
      <c r="U40" s="131" t="str">
        <f t="shared" si="1"/>
        <v>0.002</v>
      </c>
      <c r="V40" s="132"/>
      <c r="W40" s="132" t="str">
        <f t="shared" si="2"/>
        <v>&lt;0.001</v>
      </c>
      <c r="X40" s="132"/>
      <c r="Y40" s="132" t="str">
        <f t="shared" si="3"/>
        <v>0.001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159</v>
      </c>
      <c r="I43" s="27" t="s">
        <v>159</v>
      </c>
      <c r="J43" s="27" t="s">
        <v>159</v>
      </c>
      <c r="K43" s="27" t="s">
        <v>159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433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433</v>
      </c>
      <c r="S46" s="25" t="s">
        <v>433</v>
      </c>
      <c r="T46" s="69" t="s">
        <v>433</v>
      </c>
      <c r="U46" s="131" t="str">
        <f t="shared" si="1"/>
        <v>8.0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289</v>
      </c>
      <c r="G48" s="27" t="s">
        <v>354</v>
      </c>
      <c r="H48" s="27" t="s">
        <v>414</v>
      </c>
      <c r="I48" s="27" t="s">
        <v>162</v>
      </c>
      <c r="J48" s="27" t="s">
        <v>433</v>
      </c>
      <c r="K48" s="27" t="s">
        <v>364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289</v>
      </c>
      <c r="S48" s="25" t="s">
        <v>364</v>
      </c>
      <c r="T48" s="69" t="s">
        <v>443</v>
      </c>
      <c r="U48" s="131" t="str">
        <f t="shared" si="1"/>
        <v>10.6</v>
      </c>
      <c r="V48" s="132"/>
      <c r="W48" s="132" t="str">
        <f t="shared" si="2"/>
        <v>7.8</v>
      </c>
      <c r="X48" s="132"/>
      <c r="Y48" s="132" t="str">
        <f t="shared" si="3"/>
        <v>9.3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444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444</v>
      </c>
      <c r="S49" s="25" t="s">
        <v>444</v>
      </c>
      <c r="T49" s="69" t="s">
        <v>444</v>
      </c>
      <c r="U49" s="131" t="str">
        <f t="shared" si="1"/>
        <v>21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273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273</v>
      </c>
      <c r="S50" s="25" t="s">
        <v>273</v>
      </c>
      <c r="T50" s="69" t="s">
        <v>273</v>
      </c>
      <c r="U50" s="131" t="str">
        <f t="shared" si="1"/>
        <v>70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407</v>
      </c>
      <c r="H56" s="27" t="s">
        <v>407</v>
      </c>
      <c r="I56" s="27" t="s">
        <v>407</v>
      </c>
      <c r="J56" s="27" t="s">
        <v>407</v>
      </c>
      <c r="K56" s="27" t="s">
        <v>407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407</v>
      </c>
      <c r="S56" s="25" t="s">
        <v>407</v>
      </c>
      <c r="T56" s="69" t="s">
        <v>407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408</v>
      </c>
      <c r="G57" s="27" t="s">
        <v>408</v>
      </c>
      <c r="H57" s="27" t="s">
        <v>409</v>
      </c>
      <c r="I57" s="27" t="s">
        <v>409</v>
      </c>
      <c r="J57" s="27" t="s">
        <v>184</v>
      </c>
      <c r="K57" s="27" t="s">
        <v>217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184</v>
      </c>
      <c r="S57" s="25" t="s">
        <v>408</v>
      </c>
      <c r="T57" s="69" t="s">
        <v>409</v>
      </c>
      <c r="U57" s="131" t="str">
        <f t="shared" si="1"/>
        <v>7.4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C7AF-EA36-4B59-B287-FAF523E3E49F}">
  <dimension ref="A1:AD62"/>
  <sheetViews>
    <sheetView tabSelected="1" view="pageBreakPreview" topLeftCell="A8" zoomScaleNormal="100" zoomScaleSheetLayoutView="100" workbookViewId="0">
      <selection activeCell="D4" sqref="D4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5" bestFit="1" customWidth="1"/>
    <col min="6" max="13" width="10.625" style="56" customWidth="1"/>
    <col min="14" max="17" width="10.625" style="57" customWidth="1"/>
    <col min="18" max="20" width="4.375" style="58" hidden="1" customWidth="1"/>
    <col min="21" max="26" width="5.625" style="57" customWidth="1"/>
    <col min="27" max="27" width="5.125" style="57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7" t="s">
        <v>445</v>
      </c>
      <c r="E1" s="88"/>
      <c r="G1" s="7"/>
      <c r="H1" s="8"/>
      <c r="I1" s="89" t="s">
        <v>113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4"/>
      <c r="B3" s="90"/>
      <c r="C3" s="82"/>
      <c r="D3" s="106" t="s">
        <v>60</v>
      </c>
      <c r="E3" s="107"/>
      <c r="F3" s="65">
        <v>46134</v>
      </c>
      <c r="G3" s="59">
        <v>46155</v>
      </c>
      <c r="H3" s="59">
        <v>46190</v>
      </c>
      <c r="I3" s="59">
        <v>46218</v>
      </c>
      <c r="J3" s="59">
        <v>46253</v>
      </c>
      <c r="K3" s="59">
        <v>46267</v>
      </c>
      <c r="L3" s="59" t="s">
        <v>78</v>
      </c>
      <c r="M3" s="59" t="s">
        <v>78</v>
      </c>
      <c r="N3" s="95" t="s">
        <v>78</v>
      </c>
      <c r="O3" s="95" t="s">
        <v>78</v>
      </c>
      <c r="P3" s="95" t="s">
        <v>78</v>
      </c>
      <c r="Q3" s="96" t="s">
        <v>64</v>
      </c>
      <c r="R3" s="62" t="s">
        <v>0</v>
      </c>
      <c r="S3" s="60" t="s">
        <v>1</v>
      </c>
      <c r="T3" s="67" t="s">
        <v>2</v>
      </c>
      <c r="U3" s="123" t="s">
        <v>61</v>
      </c>
      <c r="V3" s="124"/>
      <c r="W3" s="125" t="s">
        <v>62</v>
      </c>
      <c r="X3" s="125"/>
      <c r="Y3" s="125" t="s">
        <v>63</v>
      </c>
      <c r="Z3" s="125"/>
      <c r="AA3" s="78" t="s">
        <v>3</v>
      </c>
      <c r="AB3" s="72" t="s">
        <v>59</v>
      </c>
      <c r="AC3" s="3"/>
      <c r="AD3" s="3"/>
    </row>
    <row r="4" spans="1:30" s="13" customFormat="1" ht="13.5" customHeight="1" x14ac:dyDescent="0.15">
      <c r="A4" s="126" t="s">
        <v>58</v>
      </c>
      <c r="B4" s="14"/>
      <c r="C4" s="83"/>
      <c r="D4" s="15" t="s">
        <v>53</v>
      </c>
      <c r="E4" s="16"/>
      <c r="F4" s="17">
        <v>0.3972222222222222</v>
      </c>
      <c r="G4" s="18">
        <v>0.40277777777777773</v>
      </c>
      <c r="H4" s="18">
        <v>0.3972222222222222</v>
      </c>
      <c r="I4" s="18">
        <v>0.44444444444444442</v>
      </c>
      <c r="J4" s="18">
        <v>0.40972222222222227</v>
      </c>
      <c r="K4" s="18">
        <v>0.40277777777777773</v>
      </c>
      <c r="L4" s="18" t="s">
        <v>78</v>
      </c>
      <c r="M4" s="18" t="s">
        <v>78</v>
      </c>
      <c r="N4" s="97" t="s">
        <v>78</v>
      </c>
      <c r="O4" s="97" t="s">
        <v>78</v>
      </c>
      <c r="P4" s="97" t="s">
        <v>78</v>
      </c>
      <c r="Q4" s="98" t="s">
        <v>78</v>
      </c>
      <c r="R4" s="63" t="s">
        <v>78</v>
      </c>
      <c r="S4" s="19" t="s">
        <v>78</v>
      </c>
      <c r="T4" s="68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49" t="s">
        <v>64</v>
      </c>
      <c r="AB4" s="73" t="s">
        <v>64</v>
      </c>
      <c r="AC4" s="3"/>
      <c r="AD4" s="3"/>
    </row>
    <row r="5" spans="1:30" s="13" customFormat="1" ht="13.5" customHeight="1" x14ac:dyDescent="0.15">
      <c r="A5" s="127"/>
      <c r="B5" s="20"/>
      <c r="C5" s="84"/>
      <c r="D5" s="21" t="s">
        <v>4</v>
      </c>
      <c r="E5" s="22" t="s">
        <v>5</v>
      </c>
      <c r="F5" s="23" t="s">
        <v>115</v>
      </c>
      <c r="G5" s="24" t="s">
        <v>114</v>
      </c>
      <c r="H5" s="24" t="s">
        <v>114</v>
      </c>
      <c r="I5" s="24" t="s">
        <v>115</v>
      </c>
      <c r="J5" s="24" t="s">
        <v>114</v>
      </c>
      <c r="K5" s="24" t="s">
        <v>115</v>
      </c>
      <c r="L5" s="24" t="s">
        <v>78</v>
      </c>
      <c r="M5" s="24" t="s">
        <v>78</v>
      </c>
      <c r="N5" s="99" t="s">
        <v>78</v>
      </c>
      <c r="O5" s="99" t="s">
        <v>78</v>
      </c>
      <c r="P5" s="99" t="s">
        <v>78</v>
      </c>
      <c r="Q5" s="100" t="s">
        <v>78</v>
      </c>
      <c r="R5" s="51" t="s">
        <v>78</v>
      </c>
      <c r="S5" s="25" t="s">
        <v>78</v>
      </c>
      <c r="T5" s="69" t="s">
        <v>78</v>
      </c>
      <c r="U5" s="131" t="s">
        <v>64</v>
      </c>
      <c r="V5" s="132"/>
      <c r="W5" s="132" t="s">
        <v>64</v>
      </c>
      <c r="X5" s="132"/>
      <c r="Y5" s="132" t="s">
        <v>64</v>
      </c>
      <c r="Z5" s="132"/>
      <c r="AA5" s="52" t="s">
        <v>64</v>
      </c>
      <c r="AB5" s="74" t="s">
        <v>64</v>
      </c>
      <c r="AC5" s="3"/>
      <c r="AD5" s="3"/>
    </row>
    <row r="6" spans="1:30" s="13" customFormat="1" ht="13.5" customHeight="1" x14ac:dyDescent="0.15">
      <c r="A6" s="127"/>
      <c r="B6" s="20"/>
      <c r="C6" s="84"/>
      <c r="D6" s="21" t="s">
        <v>6</v>
      </c>
      <c r="E6" s="22" t="s">
        <v>5</v>
      </c>
      <c r="F6" s="23" t="s">
        <v>114</v>
      </c>
      <c r="G6" s="24" t="s">
        <v>114</v>
      </c>
      <c r="H6" s="24" t="s">
        <v>114</v>
      </c>
      <c r="I6" s="24" t="s">
        <v>115</v>
      </c>
      <c r="J6" s="24" t="s">
        <v>115</v>
      </c>
      <c r="K6" s="24" t="s">
        <v>115</v>
      </c>
      <c r="L6" s="24" t="s">
        <v>78</v>
      </c>
      <c r="M6" s="24" t="s">
        <v>78</v>
      </c>
      <c r="N6" s="99" t="s">
        <v>78</v>
      </c>
      <c r="O6" s="99" t="s">
        <v>78</v>
      </c>
      <c r="P6" s="99" t="s">
        <v>78</v>
      </c>
      <c r="Q6" s="100" t="s">
        <v>78</v>
      </c>
      <c r="R6" s="51" t="s">
        <v>78</v>
      </c>
      <c r="S6" s="25" t="s">
        <v>78</v>
      </c>
      <c r="T6" s="69" t="s">
        <v>78</v>
      </c>
      <c r="U6" s="131" t="s">
        <v>64</v>
      </c>
      <c r="V6" s="132"/>
      <c r="W6" s="132" t="s">
        <v>64</v>
      </c>
      <c r="X6" s="132"/>
      <c r="Y6" s="132" t="s">
        <v>64</v>
      </c>
      <c r="Z6" s="132"/>
      <c r="AA6" s="52" t="s">
        <v>64</v>
      </c>
      <c r="AB6" s="75" t="s">
        <v>64</v>
      </c>
      <c r="AC6" s="3"/>
      <c r="AD6" s="3"/>
    </row>
    <row r="7" spans="1:30" s="13" customFormat="1" ht="13.5" customHeight="1" x14ac:dyDescent="0.15">
      <c r="A7" s="127"/>
      <c r="B7" s="20"/>
      <c r="C7" s="84"/>
      <c r="D7" s="21" t="s">
        <v>7</v>
      </c>
      <c r="E7" s="22" t="s">
        <v>65</v>
      </c>
      <c r="F7" s="26" t="s">
        <v>446</v>
      </c>
      <c r="G7" s="27" t="s">
        <v>249</v>
      </c>
      <c r="H7" s="27" t="s">
        <v>120</v>
      </c>
      <c r="I7" s="27" t="s">
        <v>447</v>
      </c>
      <c r="J7" s="27" t="s">
        <v>425</v>
      </c>
      <c r="K7" s="27" t="s">
        <v>118</v>
      </c>
      <c r="L7" s="27" t="s">
        <v>78</v>
      </c>
      <c r="M7" s="27" t="s">
        <v>78</v>
      </c>
      <c r="N7" s="38" t="s">
        <v>78</v>
      </c>
      <c r="O7" s="38" t="s">
        <v>78</v>
      </c>
      <c r="P7" s="38" t="s">
        <v>78</v>
      </c>
      <c r="Q7" s="50" t="s">
        <v>78</v>
      </c>
      <c r="R7" s="51" t="s">
        <v>425</v>
      </c>
      <c r="S7" s="25" t="s">
        <v>446</v>
      </c>
      <c r="T7" s="69" t="s">
        <v>448</v>
      </c>
      <c r="U7" s="131" t="str">
        <f>R7</f>
        <v>30.0</v>
      </c>
      <c r="V7" s="132"/>
      <c r="W7" s="132" t="str">
        <f>IF(R7=S7,"-",S7)</f>
        <v>17.3</v>
      </c>
      <c r="X7" s="132"/>
      <c r="Y7" s="132" t="str">
        <f>IF(R7=T7,"-",T7)</f>
        <v>24.4</v>
      </c>
      <c r="Z7" s="132"/>
      <c r="AA7" s="52">
        <f t="shared" ref="AA7:AA61" si="0">12-COUNTIF(F7:Q7,"-")</f>
        <v>6</v>
      </c>
      <c r="AB7" s="74" t="s">
        <v>64</v>
      </c>
      <c r="AC7" s="3"/>
      <c r="AD7" s="3"/>
    </row>
    <row r="8" spans="1:30" s="13" customFormat="1" ht="13.5" customHeight="1" x14ac:dyDescent="0.15">
      <c r="A8" s="127"/>
      <c r="B8" s="20"/>
      <c r="C8" s="84"/>
      <c r="D8" s="21" t="s">
        <v>66</v>
      </c>
      <c r="E8" s="22" t="s">
        <v>65</v>
      </c>
      <c r="F8" s="26" t="s">
        <v>235</v>
      </c>
      <c r="G8" s="27" t="s">
        <v>301</v>
      </c>
      <c r="H8" s="27" t="s">
        <v>128</v>
      </c>
      <c r="I8" s="27" t="s">
        <v>283</v>
      </c>
      <c r="J8" s="27" t="s">
        <v>225</v>
      </c>
      <c r="K8" s="27" t="s">
        <v>249</v>
      </c>
      <c r="L8" s="27" t="s">
        <v>78</v>
      </c>
      <c r="M8" s="27" t="s">
        <v>78</v>
      </c>
      <c r="N8" s="38" t="s">
        <v>78</v>
      </c>
      <c r="O8" s="38" t="s">
        <v>78</v>
      </c>
      <c r="P8" s="38" t="s">
        <v>78</v>
      </c>
      <c r="Q8" s="50" t="s">
        <v>78</v>
      </c>
      <c r="R8" s="51" t="s">
        <v>225</v>
      </c>
      <c r="S8" s="25" t="s">
        <v>235</v>
      </c>
      <c r="T8" s="69" t="s">
        <v>221</v>
      </c>
      <c r="U8" s="131" t="str">
        <f>R8</f>
        <v>26.5</v>
      </c>
      <c r="V8" s="132"/>
      <c r="W8" s="132" t="str">
        <f>IF(R8=S8,"-",S8)</f>
        <v>12.3</v>
      </c>
      <c r="X8" s="132"/>
      <c r="Y8" s="132" t="str">
        <f>IF(R8=T8,"-",T8)</f>
        <v>21.0</v>
      </c>
      <c r="Z8" s="132"/>
      <c r="AA8" s="52">
        <f t="shared" si="0"/>
        <v>6</v>
      </c>
      <c r="AB8" s="74" t="s">
        <v>64</v>
      </c>
      <c r="AC8" s="3"/>
      <c r="AD8" s="3"/>
    </row>
    <row r="9" spans="1:30" s="13" customFormat="1" ht="13.5" customHeight="1" x14ac:dyDescent="0.15">
      <c r="A9" s="128"/>
      <c r="B9" s="91"/>
      <c r="C9" s="41"/>
      <c r="D9" s="86" t="s">
        <v>52</v>
      </c>
      <c r="E9" s="29" t="s">
        <v>54</v>
      </c>
      <c r="F9" s="101" t="s">
        <v>201</v>
      </c>
      <c r="G9" s="102" t="s">
        <v>201</v>
      </c>
      <c r="H9" s="102" t="s">
        <v>201</v>
      </c>
      <c r="I9" s="102" t="s">
        <v>201</v>
      </c>
      <c r="J9" s="102" t="s">
        <v>226</v>
      </c>
      <c r="K9" s="102" t="s">
        <v>226</v>
      </c>
      <c r="L9" s="102" t="s">
        <v>78</v>
      </c>
      <c r="M9" s="102" t="s">
        <v>78</v>
      </c>
      <c r="N9" s="102" t="s">
        <v>78</v>
      </c>
      <c r="O9" s="102" t="s">
        <v>78</v>
      </c>
      <c r="P9" s="102" t="s">
        <v>78</v>
      </c>
      <c r="Q9" s="103" t="s">
        <v>78</v>
      </c>
      <c r="R9" s="64" t="s">
        <v>201</v>
      </c>
      <c r="S9" s="32" t="s">
        <v>226</v>
      </c>
      <c r="T9" s="70" t="s">
        <v>182</v>
      </c>
      <c r="U9" s="133" t="str">
        <f>R9</f>
        <v>0.4</v>
      </c>
      <c r="V9" s="134"/>
      <c r="W9" s="134" t="str">
        <f>IF(LEFT(R9,1)="&lt;","-",IF(AA9=1,"-",S9))</f>
        <v>0.2</v>
      </c>
      <c r="X9" s="134"/>
      <c r="Y9" s="134" t="str">
        <f>IF(LEFT(R9,1)="&lt;","-",IF(AA9=1,"-",T9))</f>
        <v>0.3</v>
      </c>
      <c r="Z9" s="134"/>
      <c r="AA9" s="79">
        <f t="shared" si="0"/>
        <v>6</v>
      </c>
      <c r="AB9" s="108" t="s">
        <v>78</v>
      </c>
      <c r="AC9" s="3"/>
      <c r="AD9" s="3"/>
    </row>
    <row r="10" spans="1:30" s="13" customFormat="1" ht="13.5" customHeight="1" x14ac:dyDescent="0.15">
      <c r="A10" s="135" t="s">
        <v>8</v>
      </c>
      <c r="B10" s="92">
        <v>1</v>
      </c>
      <c r="C10" s="85"/>
      <c r="D10" s="33" t="s">
        <v>9</v>
      </c>
      <c r="E10" s="81" t="s">
        <v>67</v>
      </c>
      <c r="F10" s="66" t="s">
        <v>134</v>
      </c>
      <c r="G10" s="61" t="s">
        <v>134</v>
      </c>
      <c r="H10" s="61" t="s">
        <v>134</v>
      </c>
      <c r="I10" s="61" t="s">
        <v>134</v>
      </c>
      <c r="J10" s="61" t="s">
        <v>134</v>
      </c>
      <c r="K10" s="61" t="s">
        <v>134</v>
      </c>
      <c r="L10" s="61" t="s">
        <v>78</v>
      </c>
      <c r="M10" s="61" t="s">
        <v>78</v>
      </c>
      <c r="N10" s="104" t="s">
        <v>78</v>
      </c>
      <c r="O10" s="104" t="s">
        <v>78</v>
      </c>
      <c r="P10" s="104" t="s">
        <v>78</v>
      </c>
      <c r="Q10" s="105" t="s">
        <v>78</v>
      </c>
      <c r="R10" s="53" t="s">
        <v>134</v>
      </c>
      <c r="S10" s="34" t="s">
        <v>134</v>
      </c>
      <c r="T10" s="71" t="s">
        <v>134</v>
      </c>
      <c r="U10" s="136" t="str">
        <f>R10</f>
        <v>0</v>
      </c>
      <c r="V10" s="137"/>
      <c r="W10" s="137" t="str">
        <f>IF(R10+S10+T10=0,"-",S10)</f>
        <v>-</v>
      </c>
      <c r="X10" s="137"/>
      <c r="Y10" s="137" t="str">
        <f>IF(R10+S10+T10=0,"-",T10)</f>
        <v>-</v>
      </c>
      <c r="Z10" s="137"/>
      <c r="AA10" s="54">
        <f t="shared" si="0"/>
        <v>6</v>
      </c>
      <c r="AB10" s="76" t="s">
        <v>79</v>
      </c>
      <c r="AC10" s="3"/>
      <c r="AD10" s="3"/>
    </row>
    <row r="11" spans="1:30" s="13" customFormat="1" ht="13.5" customHeight="1" x14ac:dyDescent="0.15">
      <c r="A11" s="127"/>
      <c r="B11" s="93">
        <v>2</v>
      </c>
      <c r="C11" s="35"/>
      <c r="D11" s="21" t="s">
        <v>68</v>
      </c>
      <c r="E11" s="36" t="s">
        <v>64</v>
      </c>
      <c r="F11" s="26" t="s">
        <v>135</v>
      </c>
      <c r="G11" s="27" t="s">
        <v>135</v>
      </c>
      <c r="H11" s="27" t="s">
        <v>135</v>
      </c>
      <c r="I11" s="27" t="s">
        <v>135</v>
      </c>
      <c r="J11" s="27" t="s">
        <v>135</v>
      </c>
      <c r="K11" s="27" t="s">
        <v>135</v>
      </c>
      <c r="L11" s="27" t="s">
        <v>78</v>
      </c>
      <c r="M11" s="27" t="s">
        <v>78</v>
      </c>
      <c r="N11" s="38" t="s">
        <v>78</v>
      </c>
      <c r="O11" s="38" t="s">
        <v>78</v>
      </c>
      <c r="P11" s="38" t="s">
        <v>78</v>
      </c>
      <c r="Q11" s="50" t="s">
        <v>78</v>
      </c>
      <c r="R11" s="51" t="s">
        <v>78</v>
      </c>
      <c r="S11" s="25" t="s">
        <v>78</v>
      </c>
      <c r="T11" s="69" t="s">
        <v>78</v>
      </c>
      <c r="U11" s="122" t="s">
        <v>55</v>
      </c>
      <c r="V11" s="121">
        <f>COUNTIF(F11:Q11,"陰性")</f>
        <v>6</v>
      </c>
      <c r="W11" s="121" t="s">
        <v>56</v>
      </c>
      <c r="X11" s="121">
        <f>COUNTIF(F11:Q11,"陽性")</f>
        <v>0</v>
      </c>
      <c r="Y11" s="132" t="s">
        <v>64</v>
      </c>
      <c r="Z11" s="132"/>
      <c r="AA11" s="52">
        <f t="shared" si="0"/>
        <v>6</v>
      </c>
      <c r="AB11" s="74" t="s">
        <v>80</v>
      </c>
      <c r="AC11" s="3"/>
      <c r="AD11" s="3"/>
    </row>
    <row r="12" spans="1:30" s="13" customFormat="1" ht="13.5" customHeight="1" x14ac:dyDescent="0.15">
      <c r="A12" s="127"/>
      <c r="B12" s="93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0" t="s">
        <v>78</v>
      </c>
      <c r="R12" s="51" t="s">
        <v>78</v>
      </c>
      <c r="S12" s="25" t="s">
        <v>78</v>
      </c>
      <c r="T12" s="69" t="s">
        <v>78</v>
      </c>
      <c r="U12" s="138" t="str">
        <f>R12</f>
        <v>-</v>
      </c>
      <c r="V12" s="132"/>
      <c r="W12" s="132" t="str">
        <f>IF(LEFT(R12,1)="&lt;","-",IF(AA12=1,"-",S12))</f>
        <v>-</v>
      </c>
      <c r="X12" s="132"/>
      <c r="Y12" s="132" t="str">
        <f>IF(LEFT(R12,1)="&lt;","-",IF(AA12=1,"-",T12))</f>
        <v>-</v>
      </c>
      <c r="Z12" s="132"/>
      <c r="AA12" s="52">
        <f t="shared" si="0"/>
        <v>0</v>
      </c>
      <c r="AB12" s="74" t="s">
        <v>81</v>
      </c>
      <c r="AC12" s="3"/>
      <c r="AD12" s="3"/>
    </row>
    <row r="13" spans="1:30" s="13" customFormat="1" ht="13.5" customHeight="1" x14ac:dyDescent="0.15">
      <c r="A13" s="127"/>
      <c r="B13" s="93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0" t="s">
        <v>78</v>
      </c>
      <c r="R13" s="51" t="s">
        <v>78</v>
      </c>
      <c r="S13" s="25" t="s">
        <v>78</v>
      </c>
      <c r="T13" s="69" t="s">
        <v>78</v>
      </c>
      <c r="U13" s="131" t="str">
        <f t="shared" ref="U13:U57" si="1">R13</f>
        <v>-</v>
      </c>
      <c r="V13" s="132"/>
      <c r="W13" s="132" t="str">
        <f t="shared" ref="W13:W57" si="2">IF(LEFT(R13,1)="&lt;","-",IF(AA13=1,"-",S13))</f>
        <v>-</v>
      </c>
      <c r="X13" s="132"/>
      <c r="Y13" s="132" t="str">
        <f t="shared" ref="Y13:Y57" si="3">IF(LEFT(R13,1)="&lt;","-",IF(AA13=1,"-",T13))</f>
        <v>-</v>
      </c>
      <c r="Z13" s="132"/>
      <c r="AA13" s="52">
        <f t="shared" si="0"/>
        <v>0</v>
      </c>
      <c r="AB13" s="74" t="s">
        <v>82</v>
      </c>
      <c r="AC13" s="3"/>
      <c r="AD13" s="3"/>
    </row>
    <row r="14" spans="1:30" s="13" customFormat="1" ht="13.5" customHeight="1" x14ac:dyDescent="0.15">
      <c r="A14" s="127"/>
      <c r="B14" s="93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0" t="s">
        <v>78</v>
      </c>
      <c r="R14" s="51" t="s">
        <v>78</v>
      </c>
      <c r="S14" s="25" t="s">
        <v>78</v>
      </c>
      <c r="T14" s="69" t="s">
        <v>78</v>
      </c>
      <c r="U14" s="131" t="str">
        <f t="shared" si="1"/>
        <v>-</v>
      </c>
      <c r="V14" s="132"/>
      <c r="W14" s="132" t="str">
        <f t="shared" si="2"/>
        <v>-</v>
      </c>
      <c r="X14" s="132"/>
      <c r="Y14" s="132" t="str">
        <f t="shared" si="3"/>
        <v>-</v>
      </c>
      <c r="Z14" s="132"/>
      <c r="AA14" s="52">
        <f t="shared" si="0"/>
        <v>0</v>
      </c>
      <c r="AB14" s="74" t="s">
        <v>83</v>
      </c>
      <c r="AC14" s="3"/>
      <c r="AD14" s="3"/>
    </row>
    <row r="15" spans="1:30" s="13" customFormat="1" ht="13.5" customHeight="1" x14ac:dyDescent="0.15">
      <c r="A15" s="127"/>
      <c r="B15" s="93">
        <v>6</v>
      </c>
      <c r="C15" s="35"/>
      <c r="D15" s="21" t="s">
        <v>13</v>
      </c>
      <c r="E15" s="36" t="s">
        <v>54</v>
      </c>
      <c r="F15" s="37" t="s">
        <v>138</v>
      </c>
      <c r="G15" s="27" t="s">
        <v>78</v>
      </c>
      <c r="H15" s="38" t="s">
        <v>78</v>
      </c>
      <c r="I15" s="27" t="s">
        <v>138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0" t="s">
        <v>78</v>
      </c>
      <c r="R15" s="51" t="s">
        <v>138</v>
      </c>
      <c r="S15" s="25" t="s">
        <v>138</v>
      </c>
      <c r="T15" s="69" t="s">
        <v>138</v>
      </c>
      <c r="U15" s="131" t="str">
        <f t="shared" si="1"/>
        <v>&lt;0.001</v>
      </c>
      <c r="V15" s="132"/>
      <c r="W15" s="132" t="str">
        <f t="shared" si="2"/>
        <v>-</v>
      </c>
      <c r="X15" s="132"/>
      <c r="Y15" s="132" t="str">
        <f t="shared" si="3"/>
        <v>-</v>
      </c>
      <c r="Z15" s="132"/>
      <c r="AA15" s="52">
        <f t="shared" si="0"/>
        <v>2</v>
      </c>
      <c r="AB15" s="74" t="s">
        <v>83</v>
      </c>
      <c r="AC15" s="3"/>
      <c r="AD15" s="3"/>
    </row>
    <row r="16" spans="1:30" s="13" customFormat="1" ht="13.5" customHeight="1" x14ac:dyDescent="0.15">
      <c r="A16" s="127"/>
      <c r="B16" s="93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0" t="s">
        <v>78</v>
      </c>
      <c r="R16" s="51" t="s">
        <v>78</v>
      </c>
      <c r="S16" s="25" t="s">
        <v>78</v>
      </c>
      <c r="T16" s="69" t="s">
        <v>78</v>
      </c>
      <c r="U16" s="131" t="str">
        <f t="shared" si="1"/>
        <v>-</v>
      </c>
      <c r="V16" s="132"/>
      <c r="W16" s="132" t="str">
        <f t="shared" si="2"/>
        <v>-</v>
      </c>
      <c r="X16" s="132"/>
      <c r="Y16" s="132" t="str">
        <f t="shared" si="3"/>
        <v>-</v>
      </c>
      <c r="Z16" s="132"/>
      <c r="AA16" s="52">
        <f t="shared" si="0"/>
        <v>0</v>
      </c>
      <c r="AB16" s="74" t="s">
        <v>83</v>
      </c>
      <c r="AC16" s="3"/>
      <c r="AD16" s="3"/>
    </row>
    <row r="17" spans="1:30" s="13" customFormat="1" ht="13.5" customHeight="1" x14ac:dyDescent="0.15">
      <c r="A17" s="127"/>
      <c r="B17" s="93">
        <v>8</v>
      </c>
      <c r="C17" s="35"/>
      <c r="D17" s="21" t="s">
        <v>15</v>
      </c>
      <c r="E17" s="36" t="s">
        <v>54</v>
      </c>
      <c r="F17" s="37" t="s">
        <v>139</v>
      </c>
      <c r="G17" s="27" t="s">
        <v>78</v>
      </c>
      <c r="H17" s="38" t="s">
        <v>78</v>
      </c>
      <c r="I17" s="27" t="s">
        <v>139</v>
      </c>
      <c r="J17" s="38" t="s">
        <v>78</v>
      </c>
      <c r="K17" s="38" t="s">
        <v>78</v>
      </c>
      <c r="L17" s="27" t="s">
        <v>78</v>
      </c>
      <c r="M17" s="38" t="s">
        <v>78</v>
      </c>
      <c r="N17" s="38" t="s">
        <v>78</v>
      </c>
      <c r="O17" s="38" t="s">
        <v>78</v>
      </c>
      <c r="P17" s="38" t="s">
        <v>78</v>
      </c>
      <c r="Q17" s="50" t="s">
        <v>78</v>
      </c>
      <c r="R17" s="51" t="s">
        <v>139</v>
      </c>
      <c r="S17" s="25" t="s">
        <v>139</v>
      </c>
      <c r="T17" s="69" t="s">
        <v>139</v>
      </c>
      <c r="U17" s="131" t="str">
        <f t="shared" si="1"/>
        <v>&lt;0.002</v>
      </c>
      <c r="V17" s="132"/>
      <c r="W17" s="132" t="str">
        <f t="shared" si="2"/>
        <v>-</v>
      </c>
      <c r="X17" s="132"/>
      <c r="Y17" s="132" t="str">
        <f t="shared" si="3"/>
        <v>-</v>
      </c>
      <c r="Z17" s="132"/>
      <c r="AA17" s="52">
        <f t="shared" si="0"/>
        <v>2</v>
      </c>
      <c r="AB17" s="74" t="s">
        <v>84</v>
      </c>
      <c r="AC17" s="3"/>
      <c r="AD17" s="3"/>
    </row>
    <row r="18" spans="1:30" s="13" customFormat="1" ht="13.5" customHeight="1" x14ac:dyDescent="0.15">
      <c r="A18" s="127"/>
      <c r="B18" s="93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0" t="s">
        <v>78</v>
      </c>
      <c r="R18" s="51" t="s">
        <v>78</v>
      </c>
      <c r="S18" s="25" t="s">
        <v>78</v>
      </c>
      <c r="T18" s="69" t="s">
        <v>78</v>
      </c>
      <c r="U18" s="139" t="str">
        <f>R18</f>
        <v>-</v>
      </c>
      <c r="V18" s="140"/>
      <c r="W18" s="141" t="str">
        <f>IF(LEFT(R18,1)="&lt;","-",IF(AA18=1,"-",S18))</f>
        <v>-</v>
      </c>
      <c r="X18" s="140"/>
      <c r="Y18" s="141" t="str">
        <f>IF(LEFT(R18,1)="&lt;","-",IF(AA18=1,"-",T18))</f>
        <v>-</v>
      </c>
      <c r="Z18" s="140"/>
      <c r="AA18" s="52">
        <f t="shared" si="0"/>
        <v>0</v>
      </c>
      <c r="AB18" s="74" t="s">
        <v>85</v>
      </c>
      <c r="AC18" s="3"/>
      <c r="AD18" s="3"/>
    </row>
    <row r="19" spans="1:30" s="13" customFormat="1" ht="13.5" customHeight="1" x14ac:dyDescent="0.15">
      <c r="A19" s="127"/>
      <c r="B19" s="93">
        <v>10</v>
      </c>
      <c r="C19" s="35"/>
      <c r="D19" s="21" t="s">
        <v>16</v>
      </c>
      <c r="E19" s="36" t="s">
        <v>54</v>
      </c>
      <c r="F19" s="37" t="s">
        <v>138</v>
      </c>
      <c r="G19" s="27" t="s">
        <v>78</v>
      </c>
      <c r="H19" s="38" t="s">
        <v>78</v>
      </c>
      <c r="I19" s="27" t="s">
        <v>138</v>
      </c>
      <c r="J19" s="38" t="s">
        <v>78</v>
      </c>
      <c r="K19" s="38" t="s">
        <v>78</v>
      </c>
      <c r="L19" s="27" t="s">
        <v>78</v>
      </c>
      <c r="M19" s="38" t="s">
        <v>78</v>
      </c>
      <c r="N19" s="38" t="s">
        <v>78</v>
      </c>
      <c r="O19" s="38" t="s">
        <v>78</v>
      </c>
      <c r="P19" s="38" t="s">
        <v>78</v>
      </c>
      <c r="Q19" s="50" t="s">
        <v>78</v>
      </c>
      <c r="R19" s="51" t="s">
        <v>138</v>
      </c>
      <c r="S19" s="25" t="s">
        <v>138</v>
      </c>
      <c r="T19" s="69" t="s">
        <v>138</v>
      </c>
      <c r="U19" s="131" t="str">
        <f t="shared" si="1"/>
        <v>&lt;0.001</v>
      </c>
      <c r="V19" s="132"/>
      <c r="W19" s="132" t="str">
        <f t="shared" si="2"/>
        <v>-</v>
      </c>
      <c r="X19" s="132"/>
      <c r="Y19" s="132" t="str">
        <f t="shared" si="3"/>
        <v>-</v>
      </c>
      <c r="Z19" s="132"/>
      <c r="AA19" s="52">
        <f t="shared" si="0"/>
        <v>2</v>
      </c>
      <c r="AB19" s="74" t="s">
        <v>83</v>
      </c>
      <c r="AC19" s="3"/>
      <c r="AD19" s="3"/>
    </row>
    <row r="20" spans="1:30" s="13" customFormat="1" ht="13.5" customHeight="1" x14ac:dyDescent="0.15">
      <c r="A20" s="127"/>
      <c r="B20" s="93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0" t="s">
        <v>78</v>
      </c>
      <c r="R20" s="51" t="s">
        <v>78</v>
      </c>
      <c r="S20" s="25" t="s">
        <v>78</v>
      </c>
      <c r="T20" s="69" t="s">
        <v>78</v>
      </c>
      <c r="U20" s="131" t="str">
        <f t="shared" si="1"/>
        <v>-</v>
      </c>
      <c r="V20" s="132"/>
      <c r="W20" s="132" t="str">
        <f t="shared" si="2"/>
        <v>-</v>
      </c>
      <c r="X20" s="132"/>
      <c r="Y20" s="132" t="str">
        <f t="shared" si="3"/>
        <v>-</v>
      </c>
      <c r="Z20" s="132"/>
      <c r="AA20" s="52">
        <f t="shared" si="0"/>
        <v>0</v>
      </c>
      <c r="AB20" s="74" t="s">
        <v>86</v>
      </c>
      <c r="AC20" s="3"/>
      <c r="AD20" s="3"/>
    </row>
    <row r="21" spans="1:30" s="13" customFormat="1" ht="13.5" customHeight="1" x14ac:dyDescent="0.15">
      <c r="A21" s="127"/>
      <c r="B21" s="93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0" t="s">
        <v>78</v>
      </c>
      <c r="R21" s="51" t="s">
        <v>78</v>
      </c>
      <c r="S21" s="25" t="s">
        <v>78</v>
      </c>
      <c r="T21" s="69" t="s">
        <v>78</v>
      </c>
      <c r="U21" s="131" t="str">
        <f t="shared" si="1"/>
        <v>-</v>
      </c>
      <c r="V21" s="132"/>
      <c r="W21" s="132" t="str">
        <f t="shared" si="2"/>
        <v>-</v>
      </c>
      <c r="X21" s="132"/>
      <c r="Y21" s="132" t="str">
        <f t="shared" si="3"/>
        <v>-</v>
      </c>
      <c r="Z21" s="132"/>
      <c r="AA21" s="52">
        <f t="shared" si="0"/>
        <v>0</v>
      </c>
      <c r="AB21" s="74" t="s">
        <v>87</v>
      </c>
      <c r="AC21" s="3"/>
      <c r="AD21" s="3"/>
    </row>
    <row r="22" spans="1:30" s="13" customFormat="1" ht="13.5" customHeight="1" x14ac:dyDescent="0.15">
      <c r="A22" s="127"/>
      <c r="B22" s="93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0" t="s">
        <v>78</v>
      </c>
      <c r="R22" s="51" t="s">
        <v>78</v>
      </c>
      <c r="S22" s="25" t="s">
        <v>78</v>
      </c>
      <c r="T22" s="69" t="s">
        <v>78</v>
      </c>
      <c r="U22" s="131" t="str">
        <f t="shared" si="1"/>
        <v>-</v>
      </c>
      <c r="V22" s="132"/>
      <c r="W22" s="132" t="str">
        <f t="shared" si="2"/>
        <v>-</v>
      </c>
      <c r="X22" s="132"/>
      <c r="Y22" s="132" t="str">
        <f t="shared" si="3"/>
        <v>-</v>
      </c>
      <c r="Z22" s="132"/>
      <c r="AA22" s="52">
        <f t="shared" si="0"/>
        <v>0</v>
      </c>
      <c r="AB22" s="74" t="s">
        <v>88</v>
      </c>
      <c r="AC22" s="3"/>
      <c r="AD22" s="3"/>
    </row>
    <row r="23" spans="1:30" s="13" customFormat="1" ht="13.5" customHeight="1" x14ac:dyDescent="0.15">
      <c r="A23" s="127"/>
      <c r="B23" s="93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0" t="s">
        <v>78</v>
      </c>
      <c r="R23" s="51" t="s">
        <v>78</v>
      </c>
      <c r="S23" s="25" t="s">
        <v>78</v>
      </c>
      <c r="T23" s="69" t="s">
        <v>78</v>
      </c>
      <c r="U23" s="131" t="str">
        <f t="shared" si="1"/>
        <v>-</v>
      </c>
      <c r="V23" s="132"/>
      <c r="W23" s="132" t="str">
        <f t="shared" si="2"/>
        <v>-</v>
      </c>
      <c r="X23" s="132"/>
      <c r="Y23" s="132" t="str">
        <f t="shared" si="3"/>
        <v>-</v>
      </c>
      <c r="Z23" s="132"/>
      <c r="AA23" s="52">
        <f t="shared" si="0"/>
        <v>0</v>
      </c>
      <c r="AB23" s="74" t="s">
        <v>89</v>
      </c>
      <c r="AC23" s="3"/>
      <c r="AD23" s="3"/>
    </row>
    <row r="24" spans="1:30" s="13" customFormat="1" ht="13.5" customHeight="1" x14ac:dyDescent="0.15">
      <c r="A24" s="127"/>
      <c r="B24" s="93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0" t="s">
        <v>78</v>
      </c>
      <c r="R24" s="51" t="s">
        <v>78</v>
      </c>
      <c r="S24" s="25" t="s">
        <v>78</v>
      </c>
      <c r="T24" s="69" t="s">
        <v>78</v>
      </c>
      <c r="U24" s="131" t="str">
        <f t="shared" si="1"/>
        <v>-</v>
      </c>
      <c r="V24" s="132"/>
      <c r="W24" s="132" t="str">
        <f t="shared" si="2"/>
        <v>-</v>
      </c>
      <c r="X24" s="132"/>
      <c r="Y24" s="132" t="str">
        <f t="shared" si="3"/>
        <v>-</v>
      </c>
      <c r="Z24" s="132"/>
      <c r="AA24" s="52">
        <f t="shared" si="0"/>
        <v>0</v>
      </c>
      <c r="AB24" s="74" t="s">
        <v>90</v>
      </c>
      <c r="AC24" s="3"/>
      <c r="AD24" s="3"/>
    </row>
    <row r="25" spans="1:30" s="13" customFormat="1" ht="27" customHeight="1" x14ac:dyDescent="0.15">
      <c r="A25" s="127"/>
      <c r="B25" s="93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0" t="s">
        <v>78</v>
      </c>
      <c r="R25" s="51" t="s">
        <v>78</v>
      </c>
      <c r="S25" s="25" t="s">
        <v>78</v>
      </c>
      <c r="T25" s="69" t="s">
        <v>78</v>
      </c>
      <c r="U25" s="131" t="str">
        <f t="shared" si="1"/>
        <v>-</v>
      </c>
      <c r="V25" s="132"/>
      <c r="W25" s="132" t="str">
        <f t="shared" si="2"/>
        <v>-</v>
      </c>
      <c r="X25" s="132"/>
      <c r="Y25" s="132" t="str">
        <f t="shared" si="3"/>
        <v>-</v>
      </c>
      <c r="Z25" s="132"/>
      <c r="AA25" s="52">
        <f t="shared" si="0"/>
        <v>0</v>
      </c>
      <c r="AB25" s="74" t="s">
        <v>85</v>
      </c>
      <c r="AC25" s="3"/>
      <c r="AD25" s="3"/>
    </row>
    <row r="26" spans="1:30" s="13" customFormat="1" ht="13.5" customHeight="1" x14ac:dyDescent="0.15">
      <c r="A26" s="127"/>
      <c r="B26" s="93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0" t="s">
        <v>78</v>
      </c>
      <c r="R26" s="51" t="s">
        <v>78</v>
      </c>
      <c r="S26" s="25" t="s">
        <v>78</v>
      </c>
      <c r="T26" s="69" t="s">
        <v>78</v>
      </c>
      <c r="U26" s="131" t="str">
        <f t="shared" si="1"/>
        <v>-</v>
      </c>
      <c r="V26" s="132"/>
      <c r="W26" s="132" t="str">
        <f t="shared" si="2"/>
        <v>-</v>
      </c>
      <c r="X26" s="132"/>
      <c r="Y26" s="132" t="str">
        <f t="shared" si="3"/>
        <v>-</v>
      </c>
      <c r="Z26" s="132"/>
      <c r="AA26" s="52">
        <f t="shared" si="0"/>
        <v>0</v>
      </c>
      <c r="AB26" s="74" t="s">
        <v>84</v>
      </c>
      <c r="AC26" s="3"/>
      <c r="AD26" s="3"/>
    </row>
    <row r="27" spans="1:30" s="13" customFormat="1" ht="13.5" customHeight="1" x14ac:dyDescent="0.15">
      <c r="A27" s="127"/>
      <c r="B27" s="93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0" t="s">
        <v>78</v>
      </c>
      <c r="R27" s="51" t="s">
        <v>78</v>
      </c>
      <c r="S27" s="25" t="s">
        <v>78</v>
      </c>
      <c r="T27" s="69" t="s">
        <v>78</v>
      </c>
      <c r="U27" s="131" t="str">
        <f t="shared" si="1"/>
        <v>-</v>
      </c>
      <c r="V27" s="132"/>
      <c r="W27" s="132" t="str">
        <f t="shared" si="2"/>
        <v>-</v>
      </c>
      <c r="X27" s="132"/>
      <c r="Y27" s="132" t="str">
        <f t="shared" si="3"/>
        <v>-</v>
      </c>
      <c r="Z27" s="132"/>
      <c r="AA27" s="52">
        <f t="shared" si="0"/>
        <v>0</v>
      </c>
      <c r="AB27" s="74" t="s">
        <v>83</v>
      </c>
      <c r="AC27" s="3"/>
      <c r="AD27" s="3"/>
    </row>
    <row r="28" spans="1:30" s="13" customFormat="1" ht="13.5" customHeight="1" x14ac:dyDescent="0.15">
      <c r="A28" s="127"/>
      <c r="B28" s="93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0" t="s">
        <v>78</v>
      </c>
      <c r="R28" s="51" t="s">
        <v>78</v>
      </c>
      <c r="S28" s="25" t="s">
        <v>78</v>
      </c>
      <c r="T28" s="69" t="s">
        <v>78</v>
      </c>
      <c r="U28" s="131" t="str">
        <f t="shared" si="1"/>
        <v>-</v>
      </c>
      <c r="V28" s="132"/>
      <c r="W28" s="132" t="str">
        <f t="shared" si="2"/>
        <v>-</v>
      </c>
      <c r="X28" s="132"/>
      <c r="Y28" s="132" t="str">
        <f t="shared" si="3"/>
        <v>-</v>
      </c>
      <c r="Z28" s="132"/>
      <c r="AA28" s="52">
        <f t="shared" si="0"/>
        <v>0</v>
      </c>
      <c r="AB28" s="74" t="s">
        <v>83</v>
      </c>
      <c r="AC28" s="3"/>
      <c r="AD28" s="3"/>
    </row>
    <row r="29" spans="1:30" s="120" customFormat="1" ht="13.5" customHeight="1" x14ac:dyDescent="0.15">
      <c r="A29" s="127"/>
      <c r="B29" s="110">
        <v>20</v>
      </c>
      <c r="C29" s="111"/>
      <c r="D29" s="112" t="s">
        <v>111</v>
      </c>
      <c r="E29" s="36" t="s">
        <v>54</v>
      </c>
      <c r="F29" s="37" t="s">
        <v>78</v>
      </c>
      <c r="G29" s="113" t="s">
        <v>64</v>
      </c>
      <c r="H29" s="114" t="s">
        <v>78</v>
      </c>
      <c r="I29" s="113" t="s">
        <v>78</v>
      </c>
      <c r="J29" s="114" t="s">
        <v>78</v>
      </c>
      <c r="K29" s="114" t="s">
        <v>78</v>
      </c>
      <c r="L29" s="113" t="s">
        <v>78</v>
      </c>
      <c r="M29" s="114" t="s">
        <v>78</v>
      </c>
      <c r="N29" s="114" t="s">
        <v>78</v>
      </c>
      <c r="O29" s="114" t="s">
        <v>78</v>
      </c>
      <c r="P29" s="114" t="s">
        <v>78</v>
      </c>
      <c r="Q29" s="115" t="s">
        <v>78</v>
      </c>
      <c r="R29" s="116" t="s">
        <v>78</v>
      </c>
      <c r="S29" s="113" t="s">
        <v>78</v>
      </c>
      <c r="T29" s="117" t="s">
        <v>78</v>
      </c>
      <c r="U29" s="142" t="str">
        <f t="shared" si="1"/>
        <v>-</v>
      </c>
      <c r="V29" s="143"/>
      <c r="W29" s="143" t="str">
        <f t="shared" si="2"/>
        <v>-</v>
      </c>
      <c r="X29" s="143"/>
      <c r="Y29" s="143" t="str">
        <f t="shared" si="3"/>
        <v>-</v>
      </c>
      <c r="Z29" s="143"/>
      <c r="AA29" s="118">
        <f t="shared" si="0"/>
        <v>0</v>
      </c>
      <c r="AB29" s="74" t="s">
        <v>109</v>
      </c>
      <c r="AC29" s="119"/>
      <c r="AD29" s="119"/>
    </row>
    <row r="30" spans="1:30" s="13" customFormat="1" ht="13.5" customHeight="1" x14ac:dyDescent="0.15">
      <c r="A30" s="127"/>
      <c r="B30" s="93">
        <v>21</v>
      </c>
      <c r="C30" s="35"/>
      <c r="D30" s="21" t="s">
        <v>25</v>
      </c>
      <c r="E30" s="36" t="s">
        <v>54</v>
      </c>
      <c r="F30" s="37" t="s">
        <v>78</v>
      </c>
      <c r="G30" s="27" t="s">
        <v>78</v>
      </c>
      <c r="H30" s="38" t="s">
        <v>78</v>
      </c>
      <c r="I30" s="27" t="s">
        <v>78</v>
      </c>
      <c r="J30" s="38" t="s">
        <v>78</v>
      </c>
      <c r="K30" s="38" t="s">
        <v>78</v>
      </c>
      <c r="L30" s="27" t="s">
        <v>78</v>
      </c>
      <c r="M30" s="38" t="s">
        <v>78</v>
      </c>
      <c r="N30" s="38" t="s">
        <v>78</v>
      </c>
      <c r="O30" s="38" t="s">
        <v>78</v>
      </c>
      <c r="P30" s="38" t="s">
        <v>78</v>
      </c>
      <c r="Q30" s="50" t="s">
        <v>78</v>
      </c>
      <c r="R30" s="51" t="s">
        <v>78</v>
      </c>
      <c r="S30" s="25" t="s">
        <v>78</v>
      </c>
      <c r="T30" s="69" t="s">
        <v>78</v>
      </c>
      <c r="U30" s="131" t="str">
        <f t="shared" si="1"/>
        <v>-</v>
      </c>
      <c r="V30" s="132"/>
      <c r="W30" s="132" t="str">
        <f t="shared" si="2"/>
        <v>-</v>
      </c>
      <c r="X30" s="132"/>
      <c r="Y30" s="132" t="str">
        <f t="shared" si="3"/>
        <v>-</v>
      </c>
      <c r="Z30" s="132"/>
      <c r="AA30" s="52">
        <f t="shared" si="0"/>
        <v>0</v>
      </c>
      <c r="AB30" s="74" t="s">
        <v>83</v>
      </c>
      <c r="AC30" s="3"/>
      <c r="AD30" s="3"/>
    </row>
    <row r="31" spans="1:30" s="13" customFormat="1" ht="13.5" customHeight="1" x14ac:dyDescent="0.15">
      <c r="A31" s="127"/>
      <c r="B31" s="93">
        <v>22</v>
      </c>
      <c r="C31" s="35"/>
      <c r="D31" s="40" t="s">
        <v>51</v>
      </c>
      <c r="E31" s="36" t="s">
        <v>54</v>
      </c>
      <c r="F31" s="37" t="s">
        <v>148</v>
      </c>
      <c r="G31" s="38" t="s">
        <v>148</v>
      </c>
      <c r="H31" s="38" t="s">
        <v>148</v>
      </c>
      <c r="I31" s="38" t="s">
        <v>148</v>
      </c>
      <c r="J31" s="38" t="s">
        <v>143</v>
      </c>
      <c r="K31" s="38" t="s">
        <v>381</v>
      </c>
      <c r="L31" s="38" t="s">
        <v>78</v>
      </c>
      <c r="M31" s="38" t="s">
        <v>78</v>
      </c>
      <c r="N31" s="38" t="s">
        <v>78</v>
      </c>
      <c r="O31" s="38" t="s">
        <v>78</v>
      </c>
      <c r="P31" s="38" t="s">
        <v>78</v>
      </c>
      <c r="Q31" s="50" t="s">
        <v>78</v>
      </c>
      <c r="R31" s="51" t="s">
        <v>143</v>
      </c>
      <c r="S31" s="25" t="s">
        <v>148</v>
      </c>
      <c r="T31" s="69" t="s">
        <v>148</v>
      </c>
      <c r="U31" s="131" t="str">
        <f t="shared" si="1"/>
        <v>0.08</v>
      </c>
      <c r="V31" s="132"/>
      <c r="W31" s="132" t="str">
        <f t="shared" si="2"/>
        <v>&lt;0.06</v>
      </c>
      <c r="X31" s="132"/>
      <c r="Y31" s="132" t="str">
        <f t="shared" si="3"/>
        <v>&lt;0.06</v>
      </c>
      <c r="Z31" s="132"/>
      <c r="AA31" s="52">
        <f t="shared" si="0"/>
        <v>6</v>
      </c>
      <c r="AB31" s="74" t="s">
        <v>91</v>
      </c>
      <c r="AC31" s="3"/>
      <c r="AD31" s="3"/>
    </row>
    <row r="32" spans="1:30" s="13" customFormat="1" ht="13.5" customHeight="1" x14ac:dyDescent="0.15">
      <c r="A32" s="127"/>
      <c r="B32" s="93">
        <v>23</v>
      </c>
      <c r="C32" s="35"/>
      <c r="D32" s="21" t="s">
        <v>26</v>
      </c>
      <c r="E32" s="36" t="s">
        <v>54</v>
      </c>
      <c r="F32" s="37" t="s">
        <v>139</v>
      </c>
      <c r="G32" s="38" t="s">
        <v>78</v>
      </c>
      <c r="H32" s="38" t="s">
        <v>78</v>
      </c>
      <c r="I32" s="38" t="s">
        <v>139</v>
      </c>
      <c r="J32" s="38" t="s">
        <v>78</v>
      </c>
      <c r="K32" s="38" t="s">
        <v>78</v>
      </c>
      <c r="L32" s="38" t="s">
        <v>78</v>
      </c>
      <c r="M32" s="38" t="s">
        <v>78</v>
      </c>
      <c r="N32" s="38" t="s">
        <v>78</v>
      </c>
      <c r="O32" s="38" t="s">
        <v>78</v>
      </c>
      <c r="P32" s="38" t="s">
        <v>78</v>
      </c>
      <c r="Q32" s="50" t="s">
        <v>78</v>
      </c>
      <c r="R32" s="51" t="s">
        <v>139</v>
      </c>
      <c r="S32" s="25" t="s">
        <v>139</v>
      </c>
      <c r="T32" s="69" t="s">
        <v>139</v>
      </c>
      <c r="U32" s="131" t="str">
        <f t="shared" si="1"/>
        <v>&lt;0.002</v>
      </c>
      <c r="V32" s="132"/>
      <c r="W32" s="132" t="str">
        <f t="shared" si="2"/>
        <v>-</v>
      </c>
      <c r="X32" s="132"/>
      <c r="Y32" s="132" t="str">
        <f t="shared" si="3"/>
        <v>-</v>
      </c>
      <c r="Z32" s="132"/>
      <c r="AA32" s="52">
        <f t="shared" si="0"/>
        <v>2</v>
      </c>
      <c r="AB32" s="74" t="s">
        <v>84</v>
      </c>
      <c r="AC32" s="3"/>
      <c r="AD32" s="3"/>
    </row>
    <row r="33" spans="1:30" s="13" customFormat="1" ht="13.5" customHeight="1" x14ac:dyDescent="0.15">
      <c r="A33" s="127"/>
      <c r="B33" s="93">
        <v>24</v>
      </c>
      <c r="C33" s="35"/>
      <c r="D33" s="21" t="s">
        <v>27</v>
      </c>
      <c r="E33" s="36" t="s">
        <v>54</v>
      </c>
      <c r="F33" s="37" t="s">
        <v>138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50" t="s">
        <v>78</v>
      </c>
      <c r="R33" s="51" t="s">
        <v>149</v>
      </c>
      <c r="S33" s="25" t="s">
        <v>138</v>
      </c>
      <c r="T33" s="69" t="s">
        <v>138</v>
      </c>
      <c r="U33" s="131" t="str">
        <f t="shared" si="1"/>
        <v>0.001</v>
      </c>
      <c r="V33" s="132"/>
      <c r="W33" s="132" t="str">
        <f t="shared" si="2"/>
        <v>&lt;0.001</v>
      </c>
      <c r="X33" s="132"/>
      <c r="Y33" s="132" t="str">
        <f t="shared" si="3"/>
        <v>&lt;0.001</v>
      </c>
      <c r="Z33" s="132"/>
      <c r="AA33" s="52">
        <f t="shared" si="0"/>
        <v>2</v>
      </c>
      <c r="AB33" s="74" t="s">
        <v>92</v>
      </c>
      <c r="AC33" s="3"/>
      <c r="AD33" s="3"/>
    </row>
    <row r="34" spans="1:30" s="13" customFormat="1" ht="13.5" customHeight="1" x14ac:dyDescent="0.15">
      <c r="A34" s="127"/>
      <c r="B34" s="93">
        <v>25</v>
      </c>
      <c r="C34" s="35"/>
      <c r="D34" s="21" t="s">
        <v>28</v>
      </c>
      <c r="E34" s="36" t="s">
        <v>54</v>
      </c>
      <c r="F34" s="37" t="s">
        <v>139</v>
      </c>
      <c r="G34" s="38" t="s">
        <v>78</v>
      </c>
      <c r="H34" s="38" t="s">
        <v>78</v>
      </c>
      <c r="I34" s="38" t="s">
        <v>139</v>
      </c>
      <c r="J34" s="38" t="s">
        <v>78</v>
      </c>
      <c r="K34" s="38" t="s">
        <v>78</v>
      </c>
      <c r="L34" s="38" t="s">
        <v>78</v>
      </c>
      <c r="M34" s="38" t="s">
        <v>78</v>
      </c>
      <c r="N34" s="38" t="s">
        <v>78</v>
      </c>
      <c r="O34" s="38" t="s">
        <v>78</v>
      </c>
      <c r="P34" s="38" t="s">
        <v>78</v>
      </c>
      <c r="Q34" s="50" t="s">
        <v>78</v>
      </c>
      <c r="R34" s="51" t="s">
        <v>139</v>
      </c>
      <c r="S34" s="25" t="s">
        <v>139</v>
      </c>
      <c r="T34" s="69" t="s">
        <v>139</v>
      </c>
      <c r="U34" s="131" t="str">
        <f t="shared" si="1"/>
        <v>&lt;0.002</v>
      </c>
      <c r="V34" s="132"/>
      <c r="W34" s="132" t="str">
        <f t="shared" si="2"/>
        <v>-</v>
      </c>
      <c r="X34" s="132"/>
      <c r="Y34" s="132" t="str">
        <f t="shared" si="3"/>
        <v>-</v>
      </c>
      <c r="Z34" s="132"/>
      <c r="AA34" s="52">
        <f t="shared" si="0"/>
        <v>2</v>
      </c>
      <c r="AB34" s="74" t="s">
        <v>93</v>
      </c>
      <c r="AC34" s="3"/>
      <c r="AD34" s="3"/>
    </row>
    <row r="35" spans="1:30" s="13" customFormat="1" ht="13.5" customHeight="1" x14ac:dyDescent="0.15">
      <c r="A35" s="127"/>
      <c r="B35" s="93">
        <v>26</v>
      </c>
      <c r="C35" s="35"/>
      <c r="D35" s="21" t="s">
        <v>29</v>
      </c>
      <c r="E35" s="36" t="s">
        <v>54</v>
      </c>
      <c r="F35" s="37" t="s">
        <v>152</v>
      </c>
      <c r="G35" s="38" t="s">
        <v>78</v>
      </c>
      <c r="H35" s="38" t="s">
        <v>78</v>
      </c>
      <c r="I35" s="38" t="s">
        <v>154</v>
      </c>
      <c r="J35" s="38" t="s">
        <v>78</v>
      </c>
      <c r="K35" s="38" t="s">
        <v>78</v>
      </c>
      <c r="L35" s="38" t="s">
        <v>78</v>
      </c>
      <c r="M35" s="38" t="s">
        <v>78</v>
      </c>
      <c r="N35" s="38" t="s">
        <v>78</v>
      </c>
      <c r="O35" s="38" t="s">
        <v>78</v>
      </c>
      <c r="P35" s="38" t="s">
        <v>78</v>
      </c>
      <c r="Q35" s="50" t="s">
        <v>78</v>
      </c>
      <c r="R35" s="51" t="s">
        <v>154</v>
      </c>
      <c r="S35" s="25" t="s">
        <v>152</v>
      </c>
      <c r="T35" s="69" t="s">
        <v>153</v>
      </c>
      <c r="U35" s="131" t="str">
        <f t="shared" si="1"/>
        <v>0.004</v>
      </c>
      <c r="V35" s="132"/>
      <c r="W35" s="132" t="str">
        <f t="shared" si="2"/>
        <v>0.002</v>
      </c>
      <c r="X35" s="132"/>
      <c r="Y35" s="132" t="str">
        <f t="shared" si="3"/>
        <v>0.003</v>
      </c>
      <c r="Z35" s="132"/>
      <c r="AA35" s="52">
        <f t="shared" si="0"/>
        <v>2</v>
      </c>
      <c r="AB35" s="74" t="s">
        <v>94</v>
      </c>
      <c r="AC35" s="3"/>
      <c r="AD35" s="3"/>
    </row>
    <row r="36" spans="1:30" s="13" customFormat="1" ht="13.5" customHeight="1" x14ac:dyDescent="0.15">
      <c r="A36" s="127"/>
      <c r="B36" s="93">
        <v>27</v>
      </c>
      <c r="C36" s="35"/>
      <c r="D36" s="21" t="s">
        <v>30</v>
      </c>
      <c r="E36" s="36" t="s">
        <v>54</v>
      </c>
      <c r="F36" s="37" t="s">
        <v>138</v>
      </c>
      <c r="G36" s="38" t="s">
        <v>78</v>
      </c>
      <c r="H36" s="38" t="s">
        <v>78</v>
      </c>
      <c r="I36" s="38" t="s">
        <v>138</v>
      </c>
      <c r="J36" s="38" t="s">
        <v>78</v>
      </c>
      <c r="K36" s="38" t="s">
        <v>78</v>
      </c>
      <c r="L36" s="38" t="s">
        <v>78</v>
      </c>
      <c r="M36" s="38" t="s">
        <v>78</v>
      </c>
      <c r="N36" s="38" t="s">
        <v>78</v>
      </c>
      <c r="O36" s="38" t="s">
        <v>78</v>
      </c>
      <c r="P36" s="38" t="s">
        <v>78</v>
      </c>
      <c r="Q36" s="50" t="s">
        <v>78</v>
      </c>
      <c r="R36" s="51" t="s">
        <v>138</v>
      </c>
      <c r="S36" s="25" t="s">
        <v>138</v>
      </c>
      <c r="T36" s="69" t="s">
        <v>138</v>
      </c>
      <c r="U36" s="131" t="str">
        <f t="shared" si="1"/>
        <v>&lt;0.001</v>
      </c>
      <c r="V36" s="132"/>
      <c r="W36" s="132" t="str">
        <f t="shared" si="2"/>
        <v>-</v>
      </c>
      <c r="X36" s="132"/>
      <c r="Y36" s="132" t="str">
        <f t="shared" si="3"/>
        <v>-</v>
      </c>
      <c r="Z36" s="132"/>
      <c r="AA36" s="52">
        <f t="shared" si="0"/>
        <v>2</v>
      </c>
      <c r="AB36" s="74" t="s">
        <v>83</v>
      </c>
      <c r="AC36" s="3"/>
      <c r="AD36" s="3"/>
    </row>
    <row r="37" spans="1:30" s="13" customFormat="1" ht="13.5" customHeight="1" x14ac:dyDescent="0.15">
      <c r="A37" s="127"/>
      <c r="B37" s="93">
        <v>28</v>
      </c>
      <c r="C37" s="35"/>
      <c r="D37" s="21" t="s">
        <v>31</v>
      </c>
      <c r="E37" s="36" t="s">
        <v>54</v>
      </c>
      <c r="F37" s="37" t="s">
        <v>151</v>
      </c>
      <c r="G37" s="38" t="s">
        <v>78</v>
      </c>
      <c r="H37" s="38" t="s">
        <v>78</v>
      </c>
      <c r="I37" s="38" t="s">
        <v>207</v>
      </c>
      <c r="J37" s="38" t="s">
        <v>78</v>
      </c>
      <c r="K37" s="38" t="s">
        <v>78</v>
      </c>
      <c r="L37" s="38" t="s">
        <v>78</v>
      </c>
      <c r="M37" s="38" t="s">
        <v>78</v>
      </c>
      <c r="N37" s="38" t="s">
        <v>78</v>
      </c>
      <c r="O37" s="38" t="s">
        <v>78</v>
      </c>
      <c r="P37" s="38" t="s">
        <v>78</v>
      </c>
      <c r="Q37" s="50" t="s">
        <v>78</v>
      </c>
      <c r="R37" s="51" t="s">
        <v>207</v>
      </c>
      <c r="S37" s="25" t="s">
        <v>151</v>
      </c>
      <c r="T37" s="69" t="s">
        <v>206</v>
      </c>
      <c r="U37" s="131" t="str">
        <f t="shared" si="1"/>
        <v>0.010</v>
      </c>
      <c r="V37" s="132"/>
      <c r="W37" s="132" t="str">
        <f t="shared" si="2"/>
        <v>0.005</v>
      </c>
      <c r="X37" s="132"/>
      <c r="Y37" s="132" t="str">
        <f t="shared" si="3"/>
        <v>0.008</v>
      </c>
      <c r="Z37" s="132"/>
      <c r="AA37" s="52">
        <f t="shared" si="0"/>
        <v>2</v>
      </c>
      <c r="AB37" s="74" t="s">
        <v>94</v>
      </c>
      <c r="AC37" s="3"/>
      <c r="AD37" s="3"/>
    </row>
    <row r="38" spans="1:30" s="13" customFormat="1" ht="13.5" customHeight="1" x14ac:dyDescent="0.15">
      <c r="A38" s="127"/>
      <c r="B38" s="93">
        <v>29</v>
      </c>
      <c r="C38" s="35"/>
      <c r="D38" s="21" t="s">
        <v>32</v>
      </c>
      <c r="E38" s="36" t="s">
        <v>54</v>
      </c>
      <c r="F38" s="37" t="s">
        <v>139</v>
      </c>
      <c r="G38" s="38" t="s">
        <v>78</v>
      </c>
      <c r="H38" s="38" t="s">
        <v>78</v>
      </c>
      <c r="I38" s="38" t="s">
        <v>139</v>
      </c>
      <c r="J38" s="38" t="s">
        <v>78</v>
      </c>
      <c r="K38" s="38" t="s">
        <v>78</v>
      </c>
      <c r="L38" s="38" t="s">
        <v>78</v>
      </c>
      <c r="M38" s="38" t="s">
        <v>78</v>
      </c>
      <c r="N38" s="38" t="s">
        <v>78</v>
      </c>
      <c r="O38" s="38" t="s">
        <v>78</v>
      </c>
      <c r="P38" s="38" t="s">
        <v>78</v>
      </c>
      <c r="Q38" s="50" t="s">
        <v>78</v>
      </c>
      <c r="R38" s="51" t="s">
        <v>139</v>
      </c>
      <c r="S38" s="25" t="s">
        <v>139</v>
      </c>
      <c r="T38" s="69" t="s">
        <v>139</v>
      </c>
      <c r="U38" s="131" t="str">
        <f t="shared" si="1"/>
        <v>&lt;0.002</v>
      </c>
      <c r="V38" s="132"/>
      <c r="W38" s="132" t="str">
        <f t="shared" si="2"/>
        <v>-</v>
      </c>
      <c r="X38" s="132"/>
      <c r="Y38" s="132" t="str">
        <f t="shared" si="3"/>
        <v>-</v>
      </c>
      <c r="Z38" s="132"/>
      <c r="AA38" s="52">
        <f t="shared" si="0"/>
        <v>2</v>
      </c>
      <c r="AB38" s="74" t="s">
        <v>93</v>
      </c>
      <c r="AC38" s="3"/>
      <c r="AD38" s="3"/>
    </row>
    <row r="39" spans="1:30" s="13" customFormat="1" ht="13.5" customHeight="1" x14ac:dyDescent="0.15">
      <c r="A39" s="127"/>
      <c r="B39" s="93">
        <v>30</v>
      </c>
      <c r="C39" s="35"/>
      <c r="D39" s="21" t="s">
        <v>33</v>
      </c>
      <c r="E39" s="36" t="s">
        <v>54</v>
      </c>
      <c r="F39" s="37" t="s">
        <v>152</v>
      </c>
      <c r="G39" s="38" t="s">
        <v>78</v>
      </c>
      <c r="H39" s="38" t="s">
        <v>78</v>
      </c>
      <c r="I39" s="38" t="s">
        <v>153</v>
      </c>
      <c r="J39" s="38" t="s">
        <v>78</v>
      </c>
      <c r="K39" s="38" t="s">
        <v>78</v>
      </c>
      <c r="L39" s="38" t="s">
        <v>78</v>
      </c>
      <c r="M39" s="38" t="s">
        <v>78</v>
      </c>
      <c r="N39" s="38" t="s">
        <v>78</v>
      </c>
      <c r="O39" s="38" t="s">
        <v>78</v>
      </c>
      <c r="P39" s="38" t="s">
        <v>78</v>
      </c>
      <c r="Q39" s="50" t="s">
        <v>78</v>
      </c>
      <c r="R39" s="51" t="s">
        <v>153</v>
      </c>
      <c r="S39" s="25" t="s">
        <v>152</v>
      </c>
      <c r="T39" s="69" t="s">
        <v>152</v>
      </c>
      <c r="U39" s="131" t="str">
        <f t="shared" si="1"/>
        <v>0.003</v>
      </c>
      <c r="V39" s="132"/>
      <c r="W39" s="132" t="str">
        <f t="shared" si="2"/>
        <v>0.002</v>
      </c>
      <c r="X39" s="132"/>
      <c r="Y39" s="132" t="str">
        <f t="shared" si="3"/>
        <v>0.002</v>
      </c>
      <c r="Z39" s="132"/>
      <c r="AA39" s="52">
        <f t="shared" si="0"/>
        <v>2</v>
      </c>
      <c r="AB39" s="74" t="s">
        <v>93</v>
      </c>
      <c r="AC39" s="3"/>
      <c r="AD39" s="3"/>
    </row>
    <row r="40" spans="1:30" s="13" customFormat="1" ht="13.5" customHeight="1" x14ac:dyDescent="0.15">
      <c r="A40" s="127"/>
      <c r="B40" s="93">
        <v>31</v>
      </c>
      <c r="C40" s="35"/>
      <c r="D40" s="21" t="s">
        <v>34</v>
      </c>
      <c r="E40" s="36" t="s">
        <v>54</v>
      </c>
      <c r="F40" s="37" t="s">
        <v>149</v>
      </c>
      <c r="G40" s="38" t="s">
        <v>78</v>
      </c>
      <c r="H40" s="38" t="s">
        <v>78</v>
      </c>
      <c r="I40" s="38" t="s">
        <v>152</v>
      </c>
      <c r="J40" s="38" t="s">
        <v>78</v>
      </c>
      <c r="K40" s="38" t="s">
        <v>78</v>
      </c>
      <c r="L40" s="38" t="s">
        <v>78</v>
      </c>
      <c r="M40" s="38" t="s">
        <v>78</v>
      </c>
      <c r="N40" s="38" t="s">
        <v>78</v>
      </c>
      <c r="O40" s="38" t="s">
        <v>78</v>
      </c>
      <c r="P40" s="38" t="s">
        <v>78</v>
      </c>
      <c r="Q40" s="50" t="s">
        <v>78</v>
      </c>
      <c r="R40" s="51" t="s">
        <v>152</v>
      </c>
      <c r="S40" s="25" t="s">
        <v>149</v>
      </c>
      <c r="T40" s="69" t="s">
        <v>152</v>
      </c>
      <c r="U40" s="131" t="str">
        <f t="shared" si="1"/>
        <v>0.002</v>
      </c>
      <c r="V40" s="132"/>
      <c r="W40" s="132" t="str">
        <f t="shared" si="2"/>
        <v>0.001</v>
      </c>
      <c r="X40" s="132"/>
      <c r="Y40" s="132" t="str">
        <f t="shared" si="3"/>
        <v>0.002</v>
      </c>
      <c r="Z40" s="132"/>
      <c r="AA40" s="52">
        <f t="shared" si="0"/>
        <v>2</v>
      </c>
      <c r="AB40" s="74" t="s">
        <v>95</v>
      </c>
      <c r="AC40" s="3"/>
      <c r="AD40" s="3"/>
    </row>
    <row r="41" spans="1:30" s="13" customFormat="1" ht="13.5" customHeight="1" x14ac:dyDescent="0.15">
      <c r="A41" s="127"/>
      <c r="B41" s="93">
        <v>32</v>
      </c>
      <c r="C41" s="35"/>
      <c r="D41" s="21" t="s">
        <v>35</v>
      </c>
      <c r="E41" s="36" t="s">
        <v>54</v>
      </c>
      <c r="F41" s="37" t="s">
        <v>158</v>
      </c>
      <c r="G41" s="38" t="s">
        <v>78</v>
      </c>
      <c r="H41" s="38" t="s">
        <v>78</v>
      </c>
      <c r="I41" s="38" t="s">
        <v>158</v>
      </c>
      <c r="J41" s="38" t="s">
        <v>78</v>
      </c>
      <c r="K41" s="38" t="s">
        <v>78</v>
      </c>
      <c r="L41" s="38" t="s">
        <v>78</v>
      </c>
      <c r="M41" s="38" t="s">
        <v>78</v>
      </c>
      <c r="N41" s="38" t="s">
        <v>78</v>
      </c>
      <c r="O41" s="38" t="s">
        <v>78</v>
      </c>
      <c r="P41" s="38" t="s">
        <v>78</v>
      </c>
      <c r="Q41" s="50" t="s">
        <v>78</v>
      </c>
      <c r="R41" s="51" t="s">
        <v>158</v>
      </c>
      <c r="S41" s="25" t="s">
        <v>158</v>
      </c>
      <c r="T41" s="69" t="s">
        <v>158</v>
      </c>
      <c r="U41" s="131" t="str">
        <f t="shared" si="1"/>
        <v>&lt;0.008</v>
      </c>
      <c r="V41" s="132"/>
      <c r="W41" s="132" t="str">
        <f t="shared" si="2"/>
        <v>-</v>
      </c>
      <c r="X41" s="132"/>
      <c r="Y41" s="132" t="str">
        <f t="shared" si="3"/>
        <v>-</v>
      </c>
      <c r="Z41" s="132"/>
      <c r="AA41" s="52">
        <f t="shared" si="0"/>
        <v>2</v>
      </c>
      <c r="AB41" s="74" t="s">
        <v>96</v>
      </c>
      <c r="AC41" s="3"/>
      <c r="AD41" s="3"/>
    </row>
    <row r="42" spans="1:30" s="13" customFormat="1" ht="13.5" customHeight="1" x14ac:dyDescent="0.15">
      <c r="A42" s="127"/>
      <c r="B42" s="93">
        <v>33</v>
      </c>
      <c r="C42" s="35"/>
      <c r="D42" s="21" t="s">
        <v>36</v>
      </c>
      <c r="E42" s="36" t="s">
        <v>54</v>
      </c>
      <c r="F42" s="37" t="s">
        <v>159</v>
      </c>
      <c r="G42" s="27" t="s">
        <v>78</v>
      </c>
      <c r="H42" s="38" t="s">
        <v>78</v>
      </c>
      <c r="I42" s="27" t="s">
        <v>159</v>
      </c>
      <c r="J42" s="38" t="s">
        <v>78</v>
      </c>
      <c r="K42" s="38" t="s">
        <v>78</v>
      </c>
      <c r="L42" s="27" t="s">
        <v>78</v>
      </c>
      <c r="M42" s="38" t="s">
        <v>78</v>
      </c>
      <c r="N42" s="38" t="s">
        <v>78</v>
      </c>
      <c r="O42" s="38" t="s">
        <v>78</v>
      </c>
      <c r="P42" s="38" t="s">
        <v>78</v>
      </c>
      <c r="Q42" s="50" t="s">
        <v>78</v>
      </c>
      <c r="R42" s="51" t="s">
        <v>159</v>
      </c>
      <c r="S42" s="25" t="s">
        <v>159</v>
      </c>
      <c r="T42" s="69" t="s">
        <v>159</v>
      </c>
      <c r="U42" s="131" t="str">
        <f t="shared" si="1"/>
        <v>&lt;0.01</v>
      </c>
      <c r="V42" s="132"/>
      <c r="W42" s="132" t="str">
        <f t="shared" si="2"/>
        <v>-</v>
      </c>
      <c r="X42" s="132"/>
      <c r="Y42" s="132" t="str">
        <f t="shared" si="3"/>
        <v>-</v>
      </c>
      <c r="Z42" s="132"/>
      <c r="AA42" s="52">
        <f t="shared" si="0"/>
        <v>2</v>
      </c>
      <c r="AB42" s="74" t="s">
        <v>88</v>
      </c>
      <c r="AC42" s="3"/>
      <c r="AD42" s="3"/>
    </row>
    <row r="43" spans="1:30" s="13" customFormat="1" ht="13.5" customHeight="1" x14ac:dyDescent="0.15">
      <c r="A43" s="127"/>
      <c r="B43" s="93">
        <v>34</v>
      </c>
      <c r="C43" s="35"/>
      <c r="D43" s="21" t="s">
        <v>37</v>
      </c>
      <c r="E43" s="36" t="s">
        <v>54</v>
      </c>
      <c r="F43" s="26" t="s">
        <v>159</v>
      </c>
      <c r="G43" s="27" t="s">
        <v>159</v>
      </c>
      <c r="H43" s="27" t="s">
        <v>159</v>
      </c>
      <c r="I43" s="27" t="s">
        <v>159</v>
      </c>
      <c r="J43" s="27" t="s">
        <v>159</v>
      </c>
      <c r="K43" s="27" t="s">
        <v>159</v>
      </c>
      <c r="L43" s="27" t="s">
        <v>78</v>
      </c>
      <c r="M43" s="27" t="s">
        <v>78</v>
      </c>
      <c r="N43" s="38" t="s">
        <v>78</v>
      </c>
      <c r="O43" s="38" t="s">
        <v>78</v>
      </c>
      <c r="P43" s="38" t="s">
        <v>78</v>
      </c>
      <c r="Q43" s="50" t="s">
        <v>78</v>
      </c>
      <c r="R43" s="51" t="s">
        <v>159</v>
      </c>
      <c r="S43" s="25" t="s">
        <v>159</v>
      </c>
      <c r="T43" s="69" t="s">
        <v>159</v>
      </c>
      <c r="U43" s="131" t="str">
        <f t="shared" si="1"/>
        <v>&lt;0.01</v>
      </c>
      <c r="V43" s="132"/>
      <c r="W43" s="132" t="str">
        <f t="shared" si="2"/>
        <v>-</v>
      </c>
      <c r="X43" s="132"/>
      <c r="Y43" s="132" t="str">
        <f t="shared" si="3"/>
        <v>-</v>
      </c>
      <c r="Z43" s="132"/>
      <c r="AA43" s="52">
        <f t="shared" si="0"/>
        <v>6</v>
      </c>
      <c r="AB43" s="74" t="s">
        <v>97</v>
      </c>
      <c r="AC43" s="3"/>
      <c r="AD43" s="3"/>
    </row>
    <row r="44" spans="1:30" s="13" customFormat="1" ht="13.5" customHeight="1" x14ac:dyDescent="0.15">
      <c r="A44" s="127"/>
      <c r="B44" s="93">
        <v>35</v>
      </c>
      <c r="C44" s="35"/>
      <c r="D44" s="21" t="s">
        <v>38</v>
      </c>
      <c r="E44" s="36" t="s">
        <v>54</v>
      </c>
      <c r="F44" s="26" t="s">
        <v>159</v>
      </c>
      <c r="G44" s="27" t="s">
        <v>159</v>
      </c>
      <c r="H44" s="27" t="s">
        <v>159</v>
      </c>
      <c r="I44" s="27" t="s">
        <v>159</v>
      </c>
      <c r="J44" s="27" t="s">
        <v>159</v>
      </c>
      <c r="K44" s="27" t="s">
        <v>159</v>
      </c>
      <c r="L44" s="27" t="s">
        <v>78</v>
      </c>
      <c r="M44" s="27" t="s">
        <v>78</v>
      </c>
      <c r="N44" s="38" t="s">
        <v>78</v>
      </c>
      <c r="O44" s="38" t="s">
        <v>78</v>
      </c>
      <c r="P44" s="38" t="s">
        <v>78</v>
      </c>
      <c r="Q44" s="50" t="s">
        <v>78</v>
      </c>
      <c r="R44" s="51" t="s">
        <v>159</v>
      </c>
      <c r="S44" s="25" t="s">
        <v>159</v>
      </c>
      <c r="T44" s="69" t="s">
        <v>159</v>
      </c>
      <c r="U44" s="131" t="str">
        <f t="shared" si="1"/>
        <v>&lt;0.01</v>
      </c>
      <c r="V44" s="132"/>
      <c r="W44" s="132" t="str">
        <f t="shared" si="2"/>
        <v>-</v>
      </c>
      <c r="X44" s="132"/>
      <c r="Y44" s="132" t="str">
        <f t="shared" si="3"/>
        <v>-</v>
      </c>
      <c r="Z44" s="132"/>
      <c r="AA44" s="52">
        <f t="shared" si="0"/>
        <v>6</v>
      </c>
      <c r="AB44" s="74" t="s">
        <v>98</v>
      </c>
      <c r="AC44" s="3"/>
      <c r="AD44" s="3"/>
    </row>
    <row r="45" spans="1:30" s="13" customFormat="1" ht="13.5" customHeight="1" x14ac:dyDescent="0.15">
      <c r="A45" s="127"/>
      <c r="B45" s="93">
        <v>36</v>
      </c>
      <c r="C45" s="35"/>
      <c r="D45" s="21" t="s">
        <v>39</v>
      </c>
      <c r="E45" s="36" t="s">
        <v>54</v>
      </c>
      <c r="F45" s="37" t="s">
        <v>159</v>
      </c>
      <c r="G45" s="27" t="s">
        <v>78</v>
      </c>
      <c r="H45" s="38" t="s">
        <v>78</v>
      </c>
      <c r="I45" s="27" t="s">
        <v>159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0" t="s">
        <v>78</v>
      </c>
      <c r="R45" s="51" t="s">
        <v>159</v>
      </c>
      <c r="S45" s="25" t="s">
        <v>159</v>
      </c>
      <c r="T45" s="69" t="s">
        <v>159</v>
      </c>
      <c r="U45" s="131" t="str">
        <f t="shared" si="1"/>
        <v>&lt;0.01</v>
      </c>
      <c r="V45" s="132"/>
      <c r="W45" s="132" t="str">
        <f t="shared" si="2"/>
        <v>-</v>
      </c>
      <c r="X45" s="132"/>
      <c r="Y45" s="132" t="str">
        <f t="shared" si="3"/>
        <v>-</v>
      </c>
      <c r="Z45" s="132"/>
      <c r="AA45" s="52">
        <f t="shared" si="0"/>
        <v>2</v>
      </c>
      <c r="AB45" s="74" t="s">
        <v>88</v>
      </c>
      <c r="AC45" s="3"/>
      <c r="AD45" s="3"/>
    </row>
    <row r="46" spans="1:30" s="13" customFormat="1" ht="13.5" customHeight="1" x14ac:dyDescent="0.15">
      <c r="A46" s="127"/>
      <c r="B46" s="93">
        <v>37</v>
      </c>
      <c r="C46" s="35"/>
      <c r="D46" s="21" t="s">
        <v>40</v>
      </c>
      <c r="E46" s="36" t="s">
        <v>54</v>
      </c>
      <c r="F46" s="37" t="s">
        <v>78</v>
      </c>
      <c r="G46" s="27" t="s">
        <v>78</v>
      </c>
      <c r="H46" s="38" t="s">
        <v>78</v>
      </c>
      <c r="I46" s="27" t="s">
        <v>449</v>
      </c>
      <c r="J46" s="38" t="s">
        <v>78</v>
      </c>
      <c r="K46" s="38" t="s">
        <v>78</v>
      </c>
      <c r="L46" s="27" t="s">
        <v>78</v>
      </c>
      <c r="M46" s="38" t="s">
        <v>78</v>
      </c>
      <c r="N46" s="38" t="s">
        <v>78</v>
      </c>
      <c r="O46" s="38" t="s">
        <v>78</v>
      </c>
      <c r="P46" s="38" t="s">
        <v>78</v>
      </c>
      <c r="Q46" s="50" t="s">
        <v>78</v>
      </c>
      <c r="R46" s="51" t="s">
        <v>449</v>
      </c>
      <c r="S46" s="25" t="s">
        <v>449</v>
      </c>
      <c r="T46" s="69" t="s">
        <v>449</v>
      </c>
      <c r="U46" s="131" t="str">
        <f t="shared" si="1"/>
        <v>8.1</v>
      </c>
      <c r="V46" s="132"/>
      <c r="W46" s="132" t="str">
        <f t="shared" si="2"/>
        <v>-</v>
      </c>
      <c r="X46" s="132"/>
      <c r="Y46" s="132" t="str">
        <f t="shared" si="3"/>
        <v>-</v>
      </c>
      <c r="Z46" s="132"/>
      <c r="AA46" s="52">
        <f t="shared" si="0"/>
        <v>1</v>
      </c>
      <c r="AB46" s="74" t="s">
        <v>99</v>
      </c>
      <c r="AC46" s="3"/>
      <c r="AD46" s="3"/>
    </row>
    <row r="47" spans="1:30" s="13" customFormat="1" ht="13.5" customHeight="1" x14ac:dyDescent="0.15">
      <c r="A47" s="127"/>
      <c r="B47" s="93">
        <v>38</v>
      </c>
      <c r="C47" s="35"/>
      <c r="D47" s="21" t="s">
        <v>41</v>
      </c>
      <c r="E47" s="36" t="s">
        <v>54</v>
      </c>
      <c r="F47" s="26" t="s">
        <v>138</v>
      </c>
      <c r="G47" s="27" t="s">
        <v>138</v>
      </c>
      <c r="H47" s="27" t="s">
        <v>138</v>
      </c>
      <c r="I47" s="27" t="s">
        <v>138</v>
      </c>
      <c r="J47" s="27" t="s">
        <v>138</v>
      </c>
      <c r="K47" s="27" t="s">
        <v>138</v>
      </c>
      <c r="L47" s="27" t="s">
        <v>78</v>
      </c>
      <c r="M47" s="27" t="s">
        <v>78</v>
      </c>
      <c r="N47" s="38" t="s">
        <v>78</v>
      </c>
      <c r="O47" s="38" t="s">
        <v>78</v>
      </c>
      <c r="P47" s="38" t="s">
        <v>78</v>
      </c>
      <c r="Q47" s="50" t="s">
        <v>78</v>
      </c>
      <c r="R47" s="51" t="s">
        <v>138</v>
      </c>
      <c r="S47" s="25" t="s">
        <v>138</v>
      </c>
      <c r="T47" s="69" t="s">
        <v>138</v>
      </c>
      <c r="U47" s="131" t="str">
        <f t="shared" si="1"/>
        <v>&lt;0.001</v>
      </c>
      <c r="V47" s="132"/>
      <c r="W47" s="132" t="str">
        <f t="shared" si="2"/>
        <v>-</v>
      </c>
      <c r="X47" s="132"/>
      <c r="Y47" s="132" t="str">
        <f t="shared" si="3"/>
        <v>-</v>
      </c>
      <c r="Z47" s="132"/>
      <c r="AA47" s="52">
        <f t="shared" si="0"/>
        <v>6</v>
      </c>
      <c r="AB47" s="74" t="s">
        <v>90</v>
      </c>
      <c r="AC47" s="3"/>
      <c r="AD47" s="3"/>
    </row>
    <row r="48" spans="1:30" s="13" customFormat="1" ht="13.5" customHeight="1" x14ac:dyDescent="0.15">
      <c r="A48" s="127"/>
      <c r="B48" s="93">
        <v>39</v>
      </c>
      <c r="C48" s="35"/>
      <c r="D48" s="21" t="s">
        <v>42</v>
      </c>
      <c r="E48" s="36" t="s">
        <v>54</v>
      </c>
      <c r="F48" s="26" t="s">
        <v>413</v>
      </c>
      <c r="G48" s="27" t="s">
        <v>414</v>
      </c>
      <c r="H48" s="27" t="s">
        <v>402</v>
      </c>
      <c r="I48" s="27" t="s">
        <v>195</v>
      </c>
      <c r="J48" s="27" t="s">
        <v>450</v>
      </c>
      <c r="K48" s="27" t="s">
        <v>364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0" t="s">
        <v>78</v>
      </c>
      <c r="R48" s="51" t="s">
        <v>413</v>
      </c>
      <c r="S48" s="25" t="s">
        <v>364</v>
      </c>
      <c r="T48" s="69" t="s">
        <v>443</v>
      </c>
      <c r="U48" s="131" t="str">
        <f t="shared" si="1"/>
        <v>11.0</v>
      </c>
      <c r="V48" s="132"/>
      <c r="W48" s="132" t="str">
        <f t="shared" si="2"/>
        <v>7.8</v>
      </c>
      <c r="X48" s="132"/>
      <c r="Y48" s="132" t="str">
        <f t="shared" si="3"/>
        <v>9.3</v>
      </c>
      <c r="Z48" s="132"/>
      <c r="AA48" s="52">
        <f t="shared" si="0"/>
        <v>6</v>
      </c>
      <c r="AB48" s="74" t="s">
        <v>99</v>
      </c>
      <c r="AC48" s="3"/>
      <c r="AD48" s="3"/>
    </row>
    <row r="49" spans="1:30" s="13" customFormat="1" ht="13.5" customHeight="1" x14ac:dyDescent="0.15">
      <c r="A49" s="127"/>
      <c r="B49" s="93">
        <v>40</v>
      </c>
      <c r="C49" s="35"/>
      <c r="D49" s="21" t="s">
        <v>69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444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0" t="s">
        <v>78</v>
      </c>
      <c r="R49" s="51" t="s">
        <v>444</v>
      </c>
      <c r="S49" s="25" t="s">
        <v>444</v>
      </c>
      <c r="T49" s="69" t="s">
        <v>444</v>
      </c>
      <c r="U49" s="131" t="str">
        <f t="shared" si="1"/>
        <v>21</v>
      </c>
      <c r="V49" s="132"/>
      <c r="W49" s="132" t="str">
        <f t="shared" si="2"/>
        <v>-</v>
      </c>
      <c r="X49" s="132"/>
      <c r="Y49" s="132" t="str">
        <f t="shared" si="3"/>
        <v>-</v>
      </c>
      <c r="Z49" s="132"/>
      <c r="AA49" s="52">
        <f t="shared" si="0"/>
        <v>1</v>
      </c>
      <c r="AB49" s="74" t="s">
        <v>100</v>
      </c>
      <c r="AC49" s="3"/>
      <c r="AD49" s="3"/>
    </row>
    <row r="50" spans="1:30" s="13" customFormat="1" ht="13.5" customHeight="1" x14ac:dyDescent="0.15">
      <c r="A50" s="127"/>
      <c r="B50" s="93">
        <v>41</v>
      </c>
      <c r="C50" s="35"/>
      <c r="D50" s="21" t="s">
        <v>43</v>
      </c>
      <c r="E50" s="36" t="s">
        <v>54</v>
      </c>
      <c r="F50" s="26" t="s">
        <v>78</v>
      </c>
      <c r="G50" s="27" t="s">
        <v>78</v>
      </c>
      <c r="H50" s="27" t="s">
        <v>78</v>
      </c>
      <c r="I50" s="27" t="s">
        <v>174</v>
      </c>
      <c r="J50" s="27" t="s">
        <v>78</v>
      </c>
      <c r="K50" s="27" t="s">
        <v>78</v>
      </c>
      <c r="L50" s="27" t="s">
        <v>78</v>
      </c>
      <c r="M50" s="27" t="s">
        <v>78</v>
      </c>
      <c r="N50" s="38" t="s">
        <v>78</v>
      </c>
      <c r="O50" s="38" t="s">
        <v>78</v>
      </c>
      <c r="P50" s="38" t="s">
        <v>78</v>
      </c>
      <c r="Q50" s="50" t="s">
        <v>78</v>
      </c>
      <c r="R50" s="51" t="s">
        <v>174</v>
      </c>
      <c r="S50" s="25" t="s">
        <v>174</v>
      </c>
      <c r="T50" s="69" t="s">
        <v>174</v>
      </c>
      <c r="U50" s="131" t="str">
        <f t="shared" si="1"/>
        <v>76</v>
      </c>
      <c r="V50" s="132"/>
      <c r="W50" s="132" t="str">
        <f t="shared" si="2"/>
        <v>-</v>
      </c>
      <c r="X50" s="132"/>
      <c r="Y50" s="132" t="str">
        <f t="shared" si="3"/>
        <v>-</v>
      </c>
      <c r="Z50" s="132"/>
      <c r="AA50" s="52">
        <f t="shared" si="0"/>
        <v>1</v>
      </c>
      <c r="AB50" s="74" t="s">
        <v>101</v>
      </c>
      <c r="AC50" s="3"/>
      <c r="AD50" s="3"/>
    </row>
    <row r="51" spans="1:30" s="13" customFormat="1" ht="13.5" customHeight="1" x14ac:dyDescent="0.15">
      <c r="A51" s="127"/>
      <c r="B51" s="93">
        <v>42</v>
      </c>
      <c r="C51" s="35"/>
      <c r="D51" s="21" t="s">
        <v>44</v>
      </c>
      <c r="E51" s="36" t="s">
        <v>54</v>
      </c>
      <c r="F51" s="37" t="s">
        <v>78</v>
      </c>
      <c r="G51" s="27" t="s">
        <v>78</v>
      </c>
      <c r="H51" s="38" t="s">
        <v>78</v>
      </c>
      <c r="I51" s="27" t="s">
        <v>78</v>
      </c>
      <c r="J51" s="38" t="s">
        <v>78</v>
      </c>
      <c r="K51" s="38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0" t="s">
        <v>78</v>
      </c>
      <c r="R51" s="51" t="s">
        <v>78</v>
      </c>
      <c r="S51" s="25" t="s">
        <v>78</v>
      </c>
      <c r="T51" s="69" t="s">
        <v>78</v>
      </c>
      <c r="U51" s="131" t="str">
        <f t="shared" si="1"/>
        <v>-</v>
      </c>
      <c r="V51" s="132"/>
      <c r="W51" s="132" t="str">
        <f t="shared" si="2"/>
        <v>-</v>
      </c>
      <c r="X51" s="132"/>
      <c r="Y51" s="132" t="str">
        <f t="shared" si="3"/>
        <v>-</v>
      </c>
      <c r="Z51" s="132"/>
      <c r="AA51" s="52">
        <f t="shared" si="0"/>
        <v>0</v>
      </c>
      <c r="AB51" s="74" t="s">
        <v>97</v>
      </c>
      <c r="AC51" s="3"/>
      <c r="AD51" s="3"/>
    </row>
    <row r="52" spans="1:30" s="13" customFormat="1" ht="13.5" customHeight="1" x14ac:dyDescent="0.15">
      <c r="A52" s="127"/>
      <c r="B52" s="93">
        <v>43</v>
      </c>
      <c r="C52" s="35"/>
      <c r="D52" s="21" t="s">
        <v>45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180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0" t="s">
        <v>78</v>
      </c>
      <c r="R52" s="51" t="s">
        <v>180</v>
      </c>
      <c r="S52" s="25" t="s">
        <v>180</v>
      </c>
      <c r="T52" s="69" t="s">
        <v>180</v>
      </c>
      <c r="U52" s="131" t="str">
        <f t="shared" si="1"/>
        <v>&lt;0.000001</v>
      </c>
      <c r="V52" s="132"/>
      <c r="W52" s="132" t="str">
        <f t="shared" si="2"/>
        <v>-</v>
      </c>
      <c r="X52" s="132"/>
      <c r="Y52" s="132" t="str">
        <f t="shared" si="3"/>
        <v>-</v>
      </c>
      <c r="Z52" s="132"/>
      <c r="AA52" s="52">
        <f t="shared" si="0"/>
        <v>1</v>
      </c>
      <c r="AB52" s="74" t="s">
        <v>102</v>
      </c>
      <c r="AC52" s="3"/>
      <c r="AD52" s="3"/>
    </row>
    <row r="53" spans="1:30" s="13" customFormat="1" ht="13.5" customHeight="1" x14ac:dyDescent="0.15">
      <c r="A53" s="127"/>
      <c r="B53" s="93">
        <v>44</v>
      </c>
      <c r="C53" s="35"/>
      <c r="D53" s="21" t="s">
        <v>70</v>
      </c>
      <c r="E53" s="36" t="s">
        <v>54</v>
      </c>
      <c r="F53" s="37" t="s">
        <v>78</v>
      </c>
      <c r="G53" s="27" t="s">
        <v>78</v>
      </c>
      <c r="H53" s="27" t="s">
        <v>78</v>
      </c>
      <c r="I53" s="27" t="s">
        <v>180</v>
      </c>
      <c r="J53" s="27" t="s">
        <v>78</v>
      </c>
      <c r="K53" s="27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0" t="s">
        <v>78</v>
      </c>
      <c r="R53" s="51" t="s">
        <v>180</v>
      </c>
      <c r="S53" s="25" t="s">
        <v>180</v>
      </c>
      <c r="T53" s="69" t="s">
        <v>180</v>
      </c>
      <c r="U53" s="131" t="str">
        <f t="shared" si="1"/>
        <v>&lt;0.000001</v>
      </c>
      <c r="V53" s="132"/>
      <c r="W53" s="132" t="str">
        <f t="shared" si="2"/>
        <v>-</v>
      </c>
      <c r="X53" s="132"/>
      <c r="Y53" s="132" t="str">
        <f t="shared" si="3"/>
        <v>-</v>
      </c>
      <c r="Z53" s="132"/>
      <c r="AA53" s="52">
        <f t="shared" si="0"/>
        <v>1</v>
      </c>
      <c r="AB53" s="74" t="s">
        <v>102</v>
      </c>
      <c r="AC53" s="3"/>
      <c r="AD53" s="3"/>
    </row>
    <row r="54" spans="1:30" s="13" customFormat="1" ht="13.5" customHeight="1" x14ac:dyDescent="0.15">
      <c r="A54" s="127"/>
      <c r="B54" s="93">
        <v>45</v>
      </c>
      <c r="C54" s="35"/>
      <c r="D54" s="21" t="s">
        <v>46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0" t="s">
        <v>78</v>
      </c>
      <c r="R54" s="51" t="s">
        <v>78</v>
      </c>
      <c r="S54" s="25" t="s">
        <v>78</v>
      </c>
      <c r="T54" s="69" t="s">
        <v>78</v>
      </c>
      <c r="U54" s="131" t="str">
        <f t="shared" si="1"/>
        <v>-</v>
      </c>
      <c r="V54" s="132"/>
      <c r="W54" s="132" t="str">
        <f t="shared" si="2"/>
        <v>-</v>
      </c>
      <c r="X54" s="132"/>
      <c r="Y54" s="132" t="str">
        <f t="shared" si="3"/>
        <v>-</v>
      </c>
      <c r="Z54" s="132"/>
      <c r="AA54" s="52">
        <f t="shared" si="0"/>
        <v>0</v>
      </c>
      <c r="AB54" s="74" t="s">
        <v>84</v>
      </c>
      <c r="AC54" s="3"/>
      <c r="AD54" s="3"/>
    </row>
    <row r="55" spans="1:30" s="13" customFormat="1" ht="13.5" customHeight="1" x14ac:dyDescent="0.15">
      <c r="A55" s="127"/>
      <c r="B55" s="93">
        <v>46</v>
      </c>
      <c r="C55" s="35"/>
      <c r="D55" s="21" t="s">
        <v>71</v>
      </c>
      <c r="E55" s="36" t="s">
        <v>54</v>
      </c>
      <c r="F55" s="37" t="s">
        <v>78</v>
      </c>
      <c r="G55" s="27" t="s">
        <v>78</v>
      </c>
      <c r="H55" s="38" t="s">
        <v>78</v>
      </c>
      <c r="I55" s="27" t="s">
        <v>78</v>
      </c>
      <c r="J55" s="38" t="s">
        <v>78</v>
      </c>
      <c r="K55" s="38" t="s">
        <v>78</v>
      </c>
      <c r="L55" s="27" t="s">
        <v>78</v>
      </c>
      <c r="M55" s="38" t="s">
        <v>78</v>
      </c>
      <c r="N55" s="38" t="s">
        <v>78</v>
      </c>
      <c r="O55" s="38" t="s">
        <v>78</v>
      </c>
      <c r="P55" s="38" t="s">
        <v>78</v>
      </c>
      <c r="Q55" s="50" t="s">
        <v>78</v>
      </c>
      <c r="R55" s="51" t="s">
        <v>78</v>
      </c>
      <c r="S55" s="25" t="s">
        <v>78</v>
      </c>
      <c r="T55" s="69" t="s">
        <v>78</v>
      </c>
      <c r="U55" s="131" t="str">
        <f t="shared" si="1"/>
        <v>-</v>
      </c>
      <c r="V55" s="132"/>
      <c r="W55" s="132" t="str">
        <f t="shared" si="2"/>
        <v>-</v>
      </c>
      <c r="X55" s="132"/>
      <c r="Y55" s="132" t="str">
        <f t="shared" si="3"/>
        <v>-</v>
      </c>
      <c r="Z55" s="132"/>
      <c r="AA55" s="52">
        <f t="shared" si="0"/>
        <v>0</v>
      </c>
      <c r="AB55" s="74" t="s">
        <v>103</v>
      </c>
      <c r="AC55" s="3"/>
      <c r="AD55" s="3"/>
    </row>
    <row r="56" spans="1:30" s="13" customFormat="1" ht="13.5" customHeight="1" x14ac:dyDescent="0.15">
      <c r="A56" s="127"/>
      <c r="B56" s="93">
        <v>47</v>
      </c>
      <c r="C56" s="35"/>
      <c r="D56" s="21" t="s">
        <v>72</v>
      </c>
      <c r="E56" s="36" t="s">
        <v>54</v>
      </c>
      <c r="F56" s="26" t="s">
        <v>407</v>
      </c>
      <c r="G56" s="27" t="s">
        <v>407</v>
      </c>
      <c r="H56" s="27" t="s">
        <v>407</v>
      </c>
      <c r="I56" s="27" t="s">
        <v>407</v>
      </c>
      <c r="J56" s="27" t="s">
        <v>407</v>
      </c>
      <c r="K56" s="27" t="s">
        <v>407</v>
      </c>
      <c r="L56" s="27" t="s">
        <v>78</v>
      </c>
      <c r="M56" s="27" t="s">
        <v>78</v>
      </c>
      <c r="N56" s="38" t="s">
        <v>78</v>
      </c>
      <c r="O56" s="38" t="s">
        <v>78</v>
      </c>
      <c r="P56" s="38" t="s">
        <v>78</v>
      </c>
      <c r="Q56" s="50" t="s">
        <v>78</v>
      </c>
      <c r="R56" s="51" t="s">
        <v>407</v>
      </c>
      <c r="S56" s="25" t="s">
        <v>407</v>
      </c>
      <c r="T56" s="69" t="s">
        <v>407</v>
      </c>
      <c r="U56" s="131" t="str">
        <f t="shared" si="1"/>
        <v>&lt;0.3</v>
      </c>
      <c r="V56" s="132"/>
      <c r="W56" s="132" t="str">
        <f t="shared" si="2"/>
        <v>-</v>
      </c>
      <c r="X56" s="132"/>
      <c r="Y56" s="132" t="str">
        <f t="shared" si="3"/>
        <v>-</v>
      </c>
      <c r="Z56" s="132"/>
      <c r="AA56" s="52">
        <f t="shared" si="0"/>
        <v>6</v>
      </c>
      <c r="AB56" s="74" t="s">
        <v>104</v>
      </c>
      <c r="AC56" s="3"/>
      <c r="AD56" s="3"/>
    </row>
    <row r="57" spans="1:30" s="13" customFormat="1" ht="13.5" customHeight="1" x14ac:dyDescent="0.15">
      <c r="A57" s="127"/>
      <c r="B57" s="93">
        <v>48</v>
      </c>
      <c r="C57" s="35"/>
      <c r="D57" s="21" t="s">
        <v>73</v>
      </c>
      <c r="E57" s="36" t="s">
        <v>64</v>
      </c>
      <c r="F57" s="26" t="s">
        <v>408</v>
      </c>
      <c r="G57" s="27" t="s">
        <v>408</v>
      </c>
      <c r="H57" s="27" t="s">
        <v>409</v>
      </c>
      <c r="I57" s="27" t="s">
        <v>409</v>
      </c>
      <c r="J57" s="27" t="s">
        <v>217</v>
      </c>
      <c r="K57" s="27" t="s">
        <v>217</v>
      </c>
      <c r="L57" s="27" t="s">
        <v>78</v>
      </c>
      <c r="M57" s="27" t="s">
        <v>78</v>
      </c>
      <c r="N57" s="38" t="s">
        <v>78</v>
      </c>
      <c r="O57" s="38" t="s">
        <v>78</v>
      </c>
      <c r="P57" s="38" t="s">
        <v>78</v>
      </c>
      <c r="Q57" s="50" t="s">
        <v>78</v>
      </c>
      <c r="R57" s="51" t="s">
        <v>217</v>
      </c>
      <c r="S57" s="25" t="s">
        <v>408</v>
      </c>
      <c r="T57" s="69" t="s">
        <v>409</v>
      </c>
      <c r="U57" s="131" t="str">
        <f t="shared" si="1"/>
        <v>7.3</v>
      </c>
      <c r="V57" s="132"/>
      <c r="W57" s="132" t="str">
        <f t="shared" si="2"/>
        <v>7.1</v>
      </c>
      <c r="X57" s="132"/>
      <c r="Y57" s="132" t="str">
        <f t="shared" si="3"/>
        <v>7.2</v>
      </c>
      <c r="Z57" s="132"/>
      <c r="AA57" s="52">
        <f t="shared" si="0"/>
        <v>6</v>
      </c>
      <c r="AB57" s="74" t="s">
        <v>105</v>
      </c>
      <c r="AC57" s="3"/>
      <c r="AD57" s="3"/>
    </row>
    <row r="58" spans="1:30" s="13" customFormat="1" ht="13.5" customHeight="1" x14ac:dyDescent="0.15">
      <c r="A58" s="127"/>
      <c r="B58" s="93">
        <v>49</v>
      </c>
      <c r="C58" s="35"/>
      <c r="D58" s="21" t="s">
        <v>47</v>
      </c>
      <c r="E58" s="36" t="s">
        <v>64</v>
      </c>
      <c r="F58" s="37" t="s">
        <v>186</v>
      </c>
      <c r="G58" s="38" t="s">
        <v>186</v>
      </c>
      <c r="H58" s="38" t="s">
        <v>186</v>
      </c>
      <c r="I58" s="38" t="s">
        <v>186</v>
      </c>
      <c r="J58" s="38" t="s">
        <v>186</v>
      </c>
      <c r="K58" s="38" t="s">
        <v>186</v>
      </c>
      <c r="L58" s="38" t="s">
        <v>78</v>
      </c>
      <c r="M58" s="38" t="s">
        <v>78</v>
      </c>
      <c r="N58" s="38" t="s">
        <v>78</v>
      </c>
      <c r="O58" s="38" t="s">
        <v>78</v>
      </c>
      <c r="P58" s="38" t="s">
        <v>78</v>
      </c>
      <c r="Q58" s="50" t="s">
        <v>78</v>
      </c>
      <c r="R58" s="51" t="s">
        <v>78</v>
      </c>
      <c r="S58" s="25" t="s">
        <v>78</v>
      </c>
      <c r="T58" s="69" t="s">
        <v>78</v>
      </c>
      <c r="U58" s="80" t="s">
        <v>57</v>
      </c>
      <c r="V58" s="121">
        <f>COUNTIF(F58:Q58,"異常なし")</f>
        <v>6</v>
      </c>
      <c r="W58" s="132" t="s">
        <v>64</v>
      </c>
      <c r="X58" s="132"/>
      <c r="Y58" s="132" t="s">
        <v>64</v>
      </c>
      <c r="Z58" s="132"/>
      <c r="AA58" s="52">
        <f t="shared" si="0"/>
        <v>6</v>
      </c>
      <c r="AB58" s="74" t="s">
        <v>106</v>
      </c>
      <c r="AC58" s="3"/>
      <c r="AD58" s="3"/>
    </row>
    <row r="59" spans="1:30" s="13" customFormat="1" ht="13.5" customHeight="1" x14ac:dyDescent="0.15">
      <c r="A59" s="127"/>
      <c r="B59" s="93">
        <v>50</v>
      </c>
      <c r="C59" s="35"/>
      <c r="D59" s="21" t="s">
        <v>48</v>
      </c>
      <c r="E59" s="36" t="s">
        <v>64</v>
      </c>
      <c r="F59" s="26" t="s">
        <v>186</v>
      </c>
      <c r="G59" s="27" t="s">
        <v>186</v>
      </c>
      <c r="H59" s="27" t="s">
        <v>186</v>
      </c>
      <c r="I59" s="27" t="s">
        <v>186</v>
      </c>
      <c r="J59" s="27" t="s">
        <v>186</v>
      </c>
      <c r="K59" s="27" t="s">
        <v>186</v>
      </c>
      <c r="L59" s="27" t="s">
        <v>78</v>
      </c>
      <c r="M59" s="27" t="s">
        <v>78</v>
      </c>
      <c r="N59" s="38" t="s">
        <v>78</v>
      </c>
      <c r="O59" s="38" t="s">
        <v>78</v>
      </c>
      <c r="P59" s="38" t="s">
        <v>78</v>
      </c>
      <c r="Q59" s="50" t="s">
        <v>78</v>
      </c>
      <c r="R59" s="51" t="s">
        <v>78</v>
      </c>
      <c r="S59" s="25" t="s">
        <v>78</v>
      </c>
      <c r="T59" s="69" t="s">
        <v>78</v>
      </c>
      <c r="U59" s="80" t="s">
        <v>57</v>
      </c>
      <c r="V59" s="121">
        <f>COUNTIF(F59:Q59,"異常なし")</f>
        <v>6</v>
      </c>
      <c r="W59" s="132" t="s">
        <v>64</v>
      </c>
      <c r="X59" s="132"/>
      <c r="Y59" s="132" t="s">
        <v>64</v>
      </c>
      <c r="Z59" s="132"/>
      <c r="AA59" s="52">
        <f t="shared" si="0"/>
        <v>6</v>
      </c>
      <c r="AB59" s="74" t="s">
        <v>106</v>
      </c>
      <c r="AC59" s="3"/>
      <c r="AD59" s="3"/>
    </row>
    <row r="60" spans="1:30" s="13" customFormat="1" ht="13.5" customHeight="1" x14ac:dyDescent="0.15">
      <c r="A60" s="127"/>
      <c r="B60" s="93">
        <v>51</v>
      </c>
      <c r="C60" s="35"/>
      <c r="D60" s="21" t="s">
        <v>49</v>
      </c>
      <c r="E60" s="36" t="s">
        <v>74</v>
      </c>
      <c r="F60" s="26" t="s">
        <v>187</v>
      </c>
      <c r="G60" s="27" t="s">
        <v>187</v>
      </c>
      <c r="H60" s="27" t="s">
        <v>187</v>
      </c>
      <c r="I60" s="27" t="s">
        <v>187</v>
      </c>
      <c r="J60" s="27" t="s">
        <v>187</v>
      </c>
      <c r="K60" s="27" t="s">
        <v>187</v>
      </c>
      <c r="L60" s="27" t="s">
        <v>78</v>
      </c>
      <c r="M60" s="27" t="s">
        <v>78</v>
      </c>
      <c r="N60" s="38" t="s">
        <v>78</v>
      </c>
      <c r="O60" s="38" t="s">
        <v>78</v>
      </c>
      <c r="P60" s="38" t="s">
        <v>78</v>
      </c>
      <c r="Q60" s="50" t="s">
        <v>78</v>
      </c>
      <c r="R60" s="51" t="s">
        <v>187</v>
      </c>
      <c r="S60" s="25" t="s">
        <v>187</v>
      </c>
      <c r="T60" s="69" t="s">
        <v>187</v>
      </c>
      <c r="U60" s="131" t="str">
        <f>R60</f>
        <v>&lt;0.5</v>
      </c>
      <c r="V60" s="132"/>
      <c r="W60" s="132" t="str">
        <f>IF(LEFT(R60,1)="&lt;","-",IF(AA60=1,"-",S60))</f>
        <v>-</v>
      </c>
      <c r="X60" s="132"/>
      <c r="Y60" s="132" t="str">
        <f>IF(LEFT(R60,1)="&lt;","-",IF(AA60=1,"-",T60))</f>
        <v>-</v>
      </c>
      <c r="Z60" s="132"/>
      <c r="AA60" s="52">
        <f t="shared" si="0"/>
        <v>6</v>
      </c>
      <c r="AB60" s="74" t="s">
        <v>107</v>
      </c>
      <c r="AC60" s="3"/>
      <c r="AD60" s="3"/>
    </row>
    <row r="61" spans="1:30" s="13" customFormat="1" ht="13.5" customHeight="1" x14ac:dyDescent="0.15">
      <c r="A61" s="128"/>
      <c r="B61" s="109">
        <v>52</v>
      </c>
      <c r="C61" s="41"/>
      <c r="D61" s="28" t="s">
        <v>50</v>
      </c>
      <c r="E61" s="42" t="s">
        <v>74</v>
      </c>
      <c r="F61" s="30" t="s">
        <v>144</v>
      </c>
      <c r="G61" s="31" t="s">
        <v>144</v>
      </c>
      <c r="H61" s="31" t="s">
        <v>144</v>
      </c>
      <c r="I61" s="31" t="s">
        <v>144</v>
      </c>
      <c r="J61" s="31" t="s">
        <v>144</v>
      </c>
      <c r="K61" s="31" t="s">
        <v>144</v>
      </c>
      <c r="L61" s="31" t="s">
        <v>78</v>
      </c>
      <c r="M61" s="31" t="s">
        <v>78</v>
      </c>
      <c r="N61" s="102" t="s">
        <v>78</v>
      </c>
      <c r="O61" s="102" t="s">
        <v>78</v>
      </c>
      <c r="P61" s="102" t="s">
        <v>78</v>
      </c>
      <c r="Q61" s="103" t="s">
        <v>78</v>
      </c>
      <c r="R61" s="64" t="s">
        <v>144</v>
      </c>
      <c r="S61" s="32" t="s">
        <v>144</v>
      </c>
      <c r="T61" s="70" t="s">
        <v>144</v>
      </c>
      <c r="U61" s="133" t="str">
        <f>R61</f>
        <v>&lt;0.1</v>
      </c>
      <c r="V61" s="134"/>
      <c r="W61" s="134" t="str">
        <f>IF(LEFT(R61,1)="&lt;","-",IF(AA61=1,"-",S61))</f>
        <v>-</v>
      </c>
      <c r="X61" s="134"/>
      <c r="Y61" s="134" t="str">
        <f>IF(LEFT(R61,1)="&lt;","-",IF(AA61=1,"-",T61))</f>
        <v>-</v>
      </c>
      <c r="Z61" s="134"/>
      <c r="AA61" s="79">
        <f t="shared" si="0"/>
        <v>6</v>
      </c>
      <c r="AB61" s="77" t="s">
        <v>108</v>
      </c>
      <c r="AC61" s="3"/>
      <c r="AD61" s="3"/>
    </row>
    <row r="62" spans="1:30" s="13" customFormat="1" ht="13.5" customHeight="1" x14ac:dyDescent="0.15">
      <c r="A62" s="13" t="s">
        <v>110</v>
      </c>
      <c r="B62" s="43"/>
      <c r="C62" s="43"/>
      <c r="D62" s="44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8"/>
      <c r="AB62" s="3"/>
      <c r="AC62" s="3"/>
      <c r="AD62" s="3"/>
    </row>
  </sheetData>
  <mergeCells count="175">
    <mergeCell ref="U60:V60"/>
    <mergeCell ref="W60:X60"/>
    <mergeCell ref="Y60:Z60"/>
    <mergeCell ref="U61:V61"/>
    <mergeCell ref="W61:X61"/>
    <mergeCell ref="Y61:Z61"/>
    <mergeCell ref="U57:V57"/>
    <mergeCell ref="W57:X57"/>
    <mergeCell ref="Y57:Z57"/>
    <mergeCell ref="W58:X58"/>
    <mergeCell ref="Y58:Z58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1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baseType="lpstr" size="52">
      <vt:lpstr>仁井田浄水場浄水</vt:lpstr>
      <vt:lpstr>手形山配水池</vt:lpstr>
      <vt:lpstr>金足小泉給水栓</vt:lpstr>
      <vt:lpstr>上北手百崎給水栓</vt:lpstr>
      <vt:lpstr>太平山谷給水栓</vt:lpstr>
      <vt:lpstr>豊岩配水池</vt:lpstr>
      <vt:lpstr>豊岩小山給水栓</vt:lpstr>
      <vt:lpstr>山王六丁目給水栓</vt:lpstr>
      <vt:lpstr>御所野元町給水栓</vt:lpstr>
      <vt:lpstr>雄和平沢給水栓</vt:lpstr>
      <vt:lpstr>雄和戸賀沢給水栓</vt:lpstr>
      <vt:lpstr>雄和椿川給水栓</vt:lpstr>
      <vt:lpstr>雄和女米木給水栓</vt:lpstr>
      <vt:lpstr>豊岩浄水場浄水</vt:lpstr>
      <vt:lpstr>浜田配水池</vt:lpstr>
      <vt:lpstr>新屋元町給水栓</vt:lpstr>
      <vt:lpstr>下浜名ケ沢給水栓</vt:lpstr>
      <vt:lpstr>寺内鵜ノ木給水栓</vt:lpstr>
      <vt:lpstr>仁別浄水場浄水</vt:lpstr>
      <vt:lpstr>山内字藤倉給水栓</vt:lpstr>
      <vt:lpstr>松渕浄水場浄水</vt:lpstr>
      <vt:lpstr>河辺戸島給水栓</vt:lpstr>
      <vt:lpstr>河辺諸井給水栓</vt:lpstr>
      <vt:lpstr>俄沢浄水場浄水</vt:lpstr>
      <vt:lpstr>河辺高岡給水栓</vt:lpstr>
      <vt:lpstr>河辺三内給水栓</vt:lpstr>
      <vt:lpstr>下浜名ケ沢給水栓!Print_Area</vt:lpstr>
      <vt:lpstr>河辺戸島給水栓!Print_Area</vt:lpstr>
      <vt:lpstr>河辺高岡給水栓!Print_Area</vt:lpstr>
      <vt:lpstr>河辺三内給水栓!Print_Area</vt:lpstr>
      <vt:lpstr>河辺諸井給水栓!Print_Area</vt:lpstr>
      <vt:lpstr>俄沢浄水場浄水!Print_Area</vt:lpstr>
      <vt:lpstr>金足小泉給水栓!Print_Area</vt:lpstr>
      <vt:lpstr>御所野元町給水栓!Print_Area</vt:lpstr>
      <vt:lpstr>山王六丁目給水栓!Print_Area</vt:lpstr>
      <vt:lpstr>山内字藤倉給水栓!Print_Area</vt:lpstr>
      <vt:lpstr>寺内鵜ノ木給水栓!Print_Area</vt:lpstr>
      <vt:lpstr>手形山配水池!Print_Area</vt:lpstr>
      <vt:lpstr>松渕浄水場浄水!Print_Area</vt:lpstr>
      <vt:lpstr>上北手百崎給水栓!Print_Area</vt:lpstr>
      <vt:lpstr>新屋元町給水栓!Print_Area</vt:lpstr>
      <vt:lpstr>仁井田浄水場浄水!Print_Area</vt:lpstr>
      <vt:lpstr>仁別浄水場浄水!Print_Area</vt:lpstr>
      <vt:lpstr>太平山谷給水栓!Print_Area</vt:lpstr>
      <vt:lpstr>浜田配水池!Print_Area</vt:lpstr>
      <vt:lpstr>豊岩小山給水栓!Print_Area</vt:lpstr>
      <vt:lpstr>豊岩浄水場浄水!Print_Area</vt:lpstr>
      <vt:lpstr>豊岩配水池!Print_Area</vt:lpstr>
      <vt:lpstr>雄和戸賀沢給水栓!Print_Area</vt:lpstr>
      <vt:lpstr>雄和女米木給水栓!Print_Area</vt:lpstr>
      <vt:lpstr>雄和椿川給水栓!Print_Area</vt:lpstr>
      <vt:lpstr>雄和平沢給水栓!Print_Area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2026-09-14T06:02:58Z</cp:lastPrinted>
  <dcterms:created xsi:type="dcterms:W3CDTF">2008-11-27T06:26:56Z</dcterms:created>
  <dcterms:modified xsi:type="dcterms:W3CDTF">2026-09-14T06:03:40Z</dcterms:modified>
</cp:coreProperties>
</file>